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a\Documents\Documents\JAP\JAP\EELARVE\"/>
    </mc:Choice>
  </mc:AlternateContent>
  <xr:revisionPtr revIDLastSave="0" documentId="13_ncr:1_{1F826D2E-B34F-4F00-9A50-0E5F4FEE72AD}" xr6:coauthVersionLast="47" xr6:coauthVersionMax="47" xr10:uidLastSave="{00000000-0000-0000-0000-000000000000}"/>
  <bookViews>
    <workbookView xWindow="-113" yWindow="-113" windowWidth="24267" windowHeight="13023" xr2:uid="{705DC35C-27A0-45CC-B6B4-CF760CFBDBF8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/>
  <c r="D40" i="1"/>
  <c r="D39" i="1"/>
  <c r="D38" i="1"/>
  <c r="D37" i="1"/>
  <c r="K36" i="1"/>
  <c r="K8" i="1" s="1"/>
  <c r="J36" i="1"/>
  <c r="J8" i="1" s="1"/>
  <c r="I36" i="1"/>
  <c r="I8" i="1" s="1"/>
  <c r="H36" i="1"/>
  <c r="H8" i="1" s="1"/>
  <c r="G36" i="1"/>
  <c r="G8" i="1" s="1"/>
  <c r="F36" i="1"/>
  <c r="F8" i="1" s="1"/>
  <c r="E36" i="1"/>
  <c r="E8" i="1" s="1"/>
  <c r="D34" i="1"/>
  <c r="D33" i="1"/>
  <c r="D32" i="1"/>
  <c r="D31" i="1"/>
  <c r="D30" i="1"/>
  <c r="K29" i="1"/>
  <c r="J29" i="1"/>
  <c r="I29" i="1"/>
  <c r="H29" i="1"/>
  <c r="G29" i="1"/>
  <c r="F29" i="1"/>
  <c r="E29" i="1"/>
  <c r="D28" i="1"/>
  <c r="D27" i="1"/>
  <c r="D26" i="1"/>
  <c r="D25" i="1"/>
  <c r="D24" i="1"/>
  <c r="D23" i="1"/>
  <c r="D22" i="1"/>
  <c r="D21" i="1"/>
  <c r="D20" i="1"/>
  <c r="K19" i="1"/>
  <c r="J19" i="1"/>
  <c r="I19" i="1"/>
  <c r="H19" i="1"/>
  <c r="G19" i="1"/>
  <c r="F19" i="1"/>
  <c r="E19" i="1"/>
  <c r="K18" i="1"/>
  <c r="K10" i="1" s="1"/>
  <c r="J18" i="1"/>
  <c r="J10" i="1" s="1"/>
  <c r="I18" i="1"/>
  <c r="I10" i="1" s="1"/>
  <c r="H18" i="1"/>
  <c r="H10" i="1" s="1"/>
  <c r="G18" i="1"/>
  <c r="G10" i="1" s="1"/>
  <c r="F18" i="1"/>
  <c r="F10" i="1" s="1"/>
  <c r="E18" i="1"/>
  <c r="E10" i="1" s="1"/>
  <c r="D17" i="1"/>
  <c r="D16" i="1"/>
  <c r="D15" i="1"/>
  <c r="D14" i="1"/>
  <c r="D13" i="1"/>
  <c r="D12" i="1"/>
  <c r="D11" i="1"/>
  <c r="I7" i="1" l="1"/>
  <c r="J7" i="1"/>
  <c r="H7" i="1"/>
  <c r="E7" i="1"/>
  <c r="J6" i="1"/>
  <c r="F7" i="1"/>
  <c r="F6" i="1" s="1"/>
  <c r="G7" i="1"/>
  <c r="G6" i="1" s="1"/>
  <c r="H6" i="1"/>
  <c r="I6" i="1"/>
  <c r="E9" i="1"/>
  <c r="K7" i="1"/>
  <c r="K6" i="1" s="1"/>
  <c r="E6" i="1"/>
  <c r="D8" i="1"/>
  <c r="D19" i="1"/>
  <c r="F9" i="1"/>
  <c r="H9" i="1"/>
  <c r="D29" i="1"/>
  <c r="D18" i="1"/>
  <c r="D10" i="1" s="1"/>
  <c r="I9" i="1"/>
  <c r="D36" i="1"/>
  <c r="K9" i="1"/>
  <c r="J9" i="1"/>
  <c r="G9" i="1"/>
  <c r="D9" i="1" l="1"/>
  <c r="D6" i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9" authorId="0" shapeId="0" xr:uid="{DEB4781A-526D-495D-A292-F66F8B61ACED}">
      <text>
        <r>
          <rPr>
            <sz val="11"/>
            <color rgb="FF000000"/>
            <rFont val="Calibri"/>
            <family val="2"/>
          </rPr>
          <t xml:space="preserve">SA:
Otsesed Personalikulud:
1) tegevusi elluviiva töötaja, ametniku ja eksperdi tööjõukulud, sealhulgas palk, töötasu, lisatasu, preemia, puhkusetasu või puhkusetoetus, mis on kooskõlas asutusesisese palgataseme või töötasuga;
2) ametist vabastamise, töölepingu lõpetamise ja muu seadusest tulenev hüvitis;
3) seadusest tulenevad maksud ja maksed punktides 1 ja 2 nimetatud kuludelt, sealhulgas sotsiaalmaks, töötuskindlustusmakse ja haigushüvitise tööandjapoolne osa;
4) füüsilise isikuga sõlmitud töövõtu- või käsunduslepingu alusel makstav tasu ning sellelt tasult arvestatud sotsiaalmaks ja töötuskindlustusmakse.
</t>
        </r>
      </text>
    </comment>
    <comment ref="B24" authorId="0" shapeId="0" xr:uid="{2BAB9C0E-423F-48C8-943D-BE5D0771123F}">
      <text>
        <r>
          <rPr>
            <sz val="11"/>
            <color rgb="FF000000"/>
            <rFont val="Calibri"/>
            <family val="2"/>
          </rPr>
          <t>SA:
infotehnoloogia kulud, sealhulgas kontoritehnika ost, üür, rent ja liising ning serverite, võrkude ja kontoritehnika hooldus- ja paranduskulud
veebilehe loomise, haldamise ja arendamise kulud</t>
        </r>
      </text>
    </comment>
    <comment ref="B26" authorId="0" shapeId="0" xr:uid="{A23E6B2B-0C3A-4CFB-9055-7B5E9403B163}">
      <text>
        <r>
          <rPr>
            <sz val="11"/>
            <color rgb="FF000000"/>
            <rFont val="Calibri"/>
            <family val="2"/>
          </rPr>
          <t>SA:
kohaliku tegevusgrupi omandis oleva või kohaliku tegevusgrupi liisitud mootorsõiduki hooldus- ja remondikulud</t>
        </r>
      </text>
    </comment>
    <comment ref="B27" authorId="0" shapeId="0" xr:uid="{1BEE67AF-BE84-4CDF-844B-7F4AE16D1E42}">
      <text>
        <r>
          <rPr>
            <sz val="11"/>
            <color rgb="FF000000"/>
            <rFont val="Calibri"/>
            <family val="2"/>
          </rPr>
          <t>SA:
Kontoriruumi ehitus- ja parenduskulud</t>
        </r>
      </text>
    </comment>
    <comment ref="B32" authorId="0" shapeId="0" xr:uid="{5ADE3CCA-E882-431A-A5FD-AEC3EE31402E}">
      <text>
        <r>
          <rPr>
            <sz val="11"/>
            <color rgb="FF000000"/>
            <rFont val="Calibri"/>
            <family val="2"/>
          </rPr>
          <t>SA:
üldkoosoleku, volinike koosoleku, juhatuse, töörühma ja revisjonikomisjoni koosoleku korraldamise kulud</t>
        </r>
      </text>
    </comment>
    <comment ref="B38" authorId="0" shapeId="0" xr:uid="{9EADE0A6-7C91-4D1F-B8D5-3101BA517283}">
      <text>
        <r>
          <rPr>
            <sz val="11"/>
            <color rgb="FF000000"/>
            <rFont val="Calibri"/>
            <family val="2"/>
          </rPr>
          <t>SA:
tegevuspiirkonna sidusrühmadele koolituse, seminari, teabepäeva ja muu ürituse korraldamise kulud
sealhulgas riigisisese koostööprojekti ettevalmistamise kulud</t>
        </r>
      </text>
    </comment>
    <comment ref="B39" authorId="0" shapeId="0" xr:uid="{D38B1C82-EFA9-4E1D-9096-3A3B52EA436B}">
      <text>
        <r>
          <rPr>
            <sz val="11"/>
            <color rgb="FF000000"/>
            <rFont val="Calibri"/>
            <family val="2"/>
          </rPr>
          <t>SA:
tegevuspiirkonna sidusrühmadele koolituse, seminari, teabepäeva ja muu ürituse korraldamise kulud
sealhulgas riigisisese koostööprojekti ettevalmistamise kulud</t>
        </r>
      </text>
    </comment>
    <comment ref="B40" authorId="0" shapeId="0" xr:uid="{F2BAFA1D-6D89-4E70-85D1-63ABF326DC41}">
      <text>
        <r>
          <rPr>
            <sz val="11"/>
            <color rgb="FF000000"/>
            <rFont val="Calibri"/>
            <family val="2"/>
          </rPr>
          <t>SA:
tegevuspiirkonna sidusrühmadele koolituse, seminari, teabepäeva ja muu ürituse korraldamise kulud
sealhulgas riigisisese koostööprojekti ettevalmistamise kulud</t>
        </r>
      </text>
    </comment>
    <comment ref="B41" authorId="0" shapeId="0" xr:uid="{9EB82E7D-3982-4D4F-BEDD-D697136C0409}">
      <text>
        <r>
          <rPr>
            <sz val="11"/>
            <color rgb="FF000000"/>
            <rFont val="Calibri"/>
            <family val="2"/>
          </rPr>
          <t>SA:
tegevuspiirkonna sidusrühmadele koolituse, seminari, teabepäeva ja muu ürituse korraldamise kulud
sealhulgas riigisisese koostööprojekti ettevalmistamise kulud</t>
        </r>
      </text>
    </comment>
    <comment ref="B42" authorId="0" shapeId="0" xr:uid="{18941B3D-702A-4198-90A4-30CDBC565869}">
      <text>
        <r>
          <rPr>
            <sz val="11"/>
            <color rgb="FF000000"/>
            <rFont val="Calibri"/>
            <family val="2"/>
          </rPr>
          <t>SA:
tegevuspiirkonna sidusrühmadele koolituse, seminari, teabepäeva ja muu ürituse korraldamise kulud
sealhulgas riigisisese koostööprojekti ettevalmistamise kulud</t>
        </r>
      </text>
    </comment>
    <comment ref="B43" authorId="0" shapeId="0" xr:uid="{CA296473-31F2-4A4E-8300-CDA75D8B5A08}">
      <text>
        <r>
          <rPr>
            <sz val="11"/>
            <color rgb="FF000000"/>
            <rFont val="Calibri"/>
            <family val="2"/>
          </rPr>
          <t>SA:
sh audiitor. Välja arvatud juhul, kui ekspert on avalik teenistuja või kohaliku tegevusgrupiga töö- või võlaõigusseaduse alusel lepingu sõlminud isik, kelle tööülesanded on sarnased toetatava tegevusega
asjakohase oskusteabega spetsialistilt, organisatsioonilt või asutuselt strateegia rakendamise ja muutmisega seotud tegevuspiirkonda käsitleva uuringu tellimise kulud</t>
        </r>
      </text>
    </comment>
    <comment ref="B44" authorId="0" shapeId="0" xr:uid="{BA7E067D-8124-4E96-8D48-BEA1F0254281}">
      <text>
        <r>
          <rPr>
            <sz val="11"/>
            <color rgb="FF000000"/>
            <rFont val="Calibri"/>
            <family val="2"/>
          </rPr>
          <t>SA:
Koostööorganisatsioonis osalemise liikmemaks (ELARD, Leader Liit)</t>
        </r>
      </text>
    </comment>
    <comment ref="B45" authorId="0" shapeId="0" xr:uid="{6BB0322A-AF35-4FC5-ABA3-13B75F7AB1B0}">
      <text>
        <r>
          <rPr>
            <sz val="11"/>
            <color rgb="FF000000"/>
            <rFont val="Calibri"/>
            <family val="2"/>
          </rPr>
          <t>SA:
riigisisesel ja välisriigis toimuval seminaril, konverentsil, messil või õppereisil osalemise kulud, sealhulgas osavõtutasu ning riigisisese lähetuse ja välislähetuse kulud</t>
        </r>
      </text>
    </comment>
    <comment ref="B46" authorId="0" shapeId="0" xr:uid="{CC93D18C-0BA6-44E0-80E5-04473A2E5E0C}">
      <text>
        <r>
          <rPr>
            <sz val="11"/>
            <color rgb="FF000000"/>
            <rFont val="Calibri"/>
            <family val="2"/>
          </rPr>
          <t>SA:
koostöö arendamise korral kulutused kingitustele kuni 600 eurot kalendriaastas</t>
        </r>
      </text>
    </comment>
  </commentList>
</comments>
</file>

<file path=xl/sharedStrings.xml><?xml version="1.0" encoding="utf-8"?>
<sst xmlns="http://schemas.openxmlformats.org/spreadsheetml/2006/main" count="86" uniqueCount="73">
  <si>
    <t>KOKKU</t>
  </si>
  <si>
    <t>Jooksvad kulud</t>
  </si>
  <si>
    <t xml:space="preserve"> </t>
  </si>
  <si>
    <t>juuni</t>
  </si>
  <si>
    <t>juuli</t>
  </si>
  <si>
    <t>aug</t>
  </si>
  <si>
    <t>sept</t>
  </si>
  <si>
    <t>okt</t>
  </si>
  <si>
    <t>nov</t>
  </si>
  <si>
    <t>dets</t>
  </si>
  <si>
    <t>Elavdamise kulud</t>
  </si>
  <si>
    <t>PRIA KTG 20% kulud kokku</t>
  </si>
  <si>
    <t>Otsesed kulud:</t>
  </si>
  <si>
    <t>Personalikulud</t>
  </si>
  <si>
    <t>Tegevjuhi brutopalk</t>
  </si>
  <si>
    <t>Konsultandi brutopalk</t>
  </si>
  <si>
    <t>Juhatuse esimehe brutopalk</t>
  </si>
  <si>
    <t>Juhatuse liikmete brutopalk</t>
  </si>
  <si>
    <t>130*8=1040</t>
  </si>
  <si>
    <t>Hindamiskomisjoni liikmete tasud</t>
  </si>
  <si>
    <t>Töörühmade juhtide tasud</t>
  </si>
  <si>
    <t>HK esimeeste tasu 300€</t>
  </si>
  <si>
    <t>Lisatasud  / käsunduslepingud</t>
  </si>
  <si>
    <t>Sotsiaal- ja töötuskindlustusmakse 34%</t>
  </si>
  <si>
    <t>Kaudsed tegelikud kulud:</t>
  </si>
  <si>
    <t>Kontoritarbed, postikulud</t>
  </si>
  <si>
    <t>Telefon, sidekulud</t>
  </si>
  <si>
    <t xml:space="preserve">Kontori püsikulud (rent ja elekter) </t>
  </si>
  <si>
    <t>12* 285€</t>
  </si>
  <si>
    <t>Pangateenused</t>
  </si>
  <si>
    <t xml:space="preserve"> 12*20€</t>
  </si>
  <si>
    <t>Infotehnoloogia, veebilehe ja kontoritehnika kulud</t>
  </si>
  <si>
    <t>Programmide, litsentside uuendused, kontoritehnika</t>
  </si>
  <si>
    <t>Sõidukulud</t>
  </si>
  <si>
    <t>Autokompensatsioon 2*300€, juhatuse sõidud</t>
  </si>
  <si>
    <t>Mootorsõiduki hooldus- ja remondikulud, kindlustus</t>
  </si>
  <si>
    <t>Kontorimööbli ostmise ja liisimise kulud</t>
  </si>
  <si>
    <t>Vajadusel mööbli uuendamine</t>
  </si>
  <si>
    <t>Muud abikõlbulikud kulud</t>
  </si>
  <si>
    <t>Muud otsesed kulud / jooksvad kulud:</t>
  </si>
  <si>
    <t>Lähetuskulud, reisikindlustus, koolitus</t>
  </si>
  <si>
    <t>Ostetud teenused (rmp, audit, õigusabi)</t>
  </si>
  <si>
    <t>Juhtimiskulud (koosolekute korraldamise kulud)</t>
  </si>
  <si>
    <t>otsustusorganite koosolekud (juhatus, hindamiskomisjonid)</t>
  </si>
  <si>
    <t>Üldkogu</t>
  </si>
  <si>
    <t>Kontoriruumi ehitus ja parendamine</t>
  </si>
  <si>
    <t>Veebilehe arendamine</t>
  </si>
  <si>
    <t>Tegevuspiirkonna elavdamise kulud:</t>
  </si>
  <si>
    <t>Uuringud</t>
  </si>
  <si>
    <t>Seminaril, konverentsil, messil jm osalemise kulud</t>
  </si>
  <si>
    <t>Sidusrühmade üritused</t>
  </si>
  <si>
    <t>Teabepäeva, nõupidamise korraldamise kulud</t>
  </si>
  <si>
    <t>Ringsõidud, õppereis jm korraldamine</t>
  </si>
  <si>
    <t>Eksperdi hinnangud</t>
  </si>
  <si>
    <t>Teabe ja reklaammaterjal, trükised</t>
  </si>
  <si>
    <t>Kulud meenetele, kingitustele</t>
  </si>
  <si>
    <t>Abikõlbulik kulu määruse järgi</t>
  </si>
  <si>
    <t>Koostööprojekti ettevalmistus</t>
  </si>
  <si>
    <t>Liikmemaks</t>
  </si>
  <si>
    <t>Eesti Leader Liidu ja rahvusvahelise liidu ELARD</t>
  </si>
  <si>
    <t>900 T.Tammiku avaldus alates 01.04.2023 kuutasu700</t>
  </si>
  <si>
    <t>katseajal 1600, edasi 1700</t>
  </si>
  <si>
    <t>2023.a II poolaasta</t>
  </si>
  <si>
    <t>telefonid ja internet</t>
  </si>
  <si>
    <t>RMP teenusena 350€, audit 1200€</t>
  </si>
  <si>
    <t>MTÜ Järva Arengu Partnerid</t>
  </si>
  <si>
    <t>Pargi 10, Roosna-Alliku, Järvamaa</t>
  </si>
  <si>
    <t>reg. kood 80235852</t>
  </si>
  <si>
    <t>2023-2027 ühisstrateegia elluviimise kulutused</t>
  </si>
  <si>
    <t>29.05.2023 üldkogul</t>
  </si>
  <si>
    <t>15.05.2023 juhatuses</t>
  </si>
  <si>
    <t>HK liikmete tasud (30 eurot projekt)</t>
  </si>
  <si>
    <t xml:space="preserve">2023 RAKENDUSKAVA / EELARVE juuni-detsember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</si>
</sst>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10"/>
      <color theme="2" tint="-0.499984740745262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color rgb="FF80000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rgb="FF0066CC"/>
      <name val="Arial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800000"/>
      <name val="Arial"/>
      <family val="2"/>
      <charset val="186"/>
    </font>
    <font>
      <i/>
      <sz val="10"/>
      <color rgb="FF800000"/>
      <name val="Arial"/>
      <family val="2"/>
      <charset val="186"/>
    </font>
    <font>
      <i/>
      <sz val="10"/>
      <color rgb="FF00000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color theme="8" tint="-0.249977111117893"/>
      <name val="Arial"/>
      <family val="2"/>
      <charset val="186"/>
    </font>
    <font>
      <sz val="10"/>
      <color theme="6" tint="-0.249977111117893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8" tint="0.59999389629810485"/>
        <bgColor rgb="FFFDE9D9"/>
      </patternFill>
    </fill>
    <fill>
      <patternFill patternType="solid">
        <fgColor theme="8" tint="0.59999389629810485"/>
        <bgColor rgb="FFCCFFFF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1" applyFont="1" applyBorder="1" applyAlignment="1">
      <alignment horizontal="left" vertical="center" shrinkToFit="1"/>
    </xf>
    <xf numFmtId="0" fontId="3" fillId="0" borderId="0" xfId="1" applyFont="1"/>
    <xf numFmtId="3" fontId="4" fillId="0" borderId="0" xfId="1" applyNumberFormat="1" applyFont="1"/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shrinkToFit="1"/>
    </xf>
    <xf numFmtId="3" fontId="7" fillId="2" borderId="1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 shrinkToFit="1"/>
    </xf>
    <xf numFmtId="0" fontId="11" fillId="3" borderId="0" xfId="0" applyFont="1" applyFill="1"/>
    <xf numFmtId="1" fontId="3" fillId="0" borderId="1" xfId="1" applyNumberFormat="1" applyFont="1" applyBorder="1" applyAlignment="1">
      <alignment horizontal="left" vertical="center"/>
    </xf>
    <xf numFmtId="2" fontId="9" fillId="0" borderId="2" xfId="1" applyNumberFormat="1" applyFont="1" applyBorder="1" applyAlignment="1">
      <alignment horizontal="left" vertical="center" shrinkToFit="1"/>
    </xf>
    <xf numFmtId="3" fontId="13" fillId="5" borderId="1" xfId="1" applyNumberFormat="1" applyFont="1" applyFill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2" fontId="14" fillId="0" borderId="2" xfId="1" applyNumberFormat="1" applyFont="1" applyBorder="1" applyAlignment="1">
      <alignment horizontal="left" vertical="center" shrinkToFit="1"/>
    </xf>
    <xf numFmtId="1" fontId="2" fillId="0" borderId="1" xfId="1" applyNumberFormat="1" applyFont="1" applyBorder="1" applyAlignment="1">
      <alignment horizontal="left" vertical="center"/>
    </xf>
    <xf numFmtId="4" fontId="9" fillId="0" borderId="2" xfId="1" applyNumberFormat="1" applyFont="1" applyBorder="1" applyAlignment="1">
      <alignment horizontal="left" vertical="center" shrinkToFit="1"/>
    </xf>
    <xf numFmtId="0" fontId="8" fillId="6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left" vertical="center" shrinkToFit="1"/>
    </xf>
    <xf numFmtId="4" fontId="15" fillId="6" borderId="2" xfId="1" applyNumberFormat="1" applyFont="1" applyFill="1" applyBorder="1" applyAlignment="1">
      <alignment horizontal="left" vertical="center" shrinkToFit="1"/>
    </xf>
    <xf numFmtId="3" fontId="8" fillId="6" borderId="1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3" fontId="9" fillId="0" borderId="1" xfId="1" applyNumberFormat="1" applyFont="1" applyBorder="1" applyAlignment="1">
      <alignment vertical="center"/>
    </xf>
    <xf numFmtId="3" fontId="16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left" vertical="center" shrinkToFit="1"/>
    </xf>
    <xf numFmtId="4" fontId="14" fillId="0" borderId="2" xfId="1" applyNumberFormat="1" applyFont="1" applyBorder="1" applyAlignment="1">
      <alignment horizontal="left" vertical="center" shrinkToFit="1"/>
    </xf>
    <xf numFmtId="0" fontId="17" fillId="0" borderId="1" xfId="1" applyFont="1" applyBorder="1" applyAlignment="1">
      <alignment horizontal="left" vertical="center" shrinkToFit="1"/>
    </xf>
    <xf numFmtId="4" fontId="9" fillId="2" borderId="2" xfId="1" applyNumberFormat="1" applyFont="1" applyFill="1" applyBorder="1" applyAlignment="1">
      <alignment horizontal="left" vertical="center" shrinkToFit="1"/>
    </xf>
    <xf numFmtId="3" fontId="8" fillId="2" borderId="1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 shrinkToFit="1"/>
    </xf>
    <xf numFmtId="4" fontId="14" fillId="2" borderId="2" xfId="1" applyNumberFormat="1" applyFont="1" applyFill="1" applyBorder="1" applyAlignment="1">
      <alignment horizontal="left" vertical="center" shrinkToFit="1"/>
    </xf>
    <xf numFmtId="3" fontId="18" fillId="0" borderId="1" xfId="1" applyNumberFormat="1" applyFont="1" applyBorder="1" applyAlignment="1">
      <alignment vertical="center"/>
    </xf>
    <xf numFmtId="0" fontId="3" fillId="0" borderId="0" xfId="1" applyFont="1" applyBorder="1"/>
    <xf numFmtId="0" fontId="0" fillId="0" borderId="0" xfId="0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8" fillId="7" borderId="4" xfId="1" applyFont="1" applyFill="1" applyBorder="1" applyAlignment="1">
      <alignment horizontal="center" vertical="center" shrinkToFit="1"/>
    </xf>
    <xf numFmtId="164" fontId="10" fillId="8" borderId="7" xfId="1" applyNumberFormat="1" applyFont="1" applyFill="1" applyBorder="1" applyAlignment="1">
      <alignment horizontal="center" vertical="center" shrinkToFit="1"/>
    </xf>
    <xf numFmtId="3" fontId="7" fillId="7" borderId="4" xfId="1" applyNumberFormat="1" applyFont="1" applyFill="1" applyBorder="1" applyAlignment="1">
      <alignment horizontal="right" vertical="center" shrinkToFit="1"/>
    </xf>
    <xf numFmtId="3" fontId="12" fillId="7" borderId="1" xfId="1" applyNumberFormat="1" applyFont="1" applyFill="1" applyBorder="1" applyAlignment="1">
      <alignment horizontal="right" vertical="center" shrinkToFit="1"/>
    </xf>
    <xf numFmtId="0" fontId="8" fillId="7" borderId="1" xfId="1" applyFont="1" applyFill="1" applyBorder="1" applyAlignment="1">
      <alignment horizontal="center" vertical="center" shrinkToFit="1"/>
    </xf>
    <xf numFmtId="164" fontId="10" fillId="8" borderId="2" xfId="1" applyNumberFormat="1" applyFont="1" applyFill="1" applyBorder="1" applyAlignment="1">
      <alignment horizontal="center" vertical="center" shrinkToFit="1"/>
    </xf>
    <xf numFmtId="3" fontId="7" fillId="7" borderId="1" xfId="1" applyNumberFormat="1" applyFont="1" applyFill="1" applyBorder="1" applyAlignment="1">
      <alignment horizontal="right" vertical="center" shrinkToFit="1"/>
    </xf>
    <xf numFmtId="0" fontId="2" fillId="7" borderId="4" xfId="1" applyFont="1" applyFill="1" applyBorder="1" applyAlignment="1">
      <alignment horizontal="left" vertical="center"/>
    </xf>
    <xf numFmtId="0" fontId="2" fillId="7" borderId="1" xfId="1" applyFont="1" applyFill="1" applyBorder="1" applyAlignment="1">
      <alignment horizontal="left" vertical="center"/>
    </xf>
    <xf numFmtId="0" fontId="3" fillId="9" borderId="3" xfId="1" applyFont="1" applyFill="1" applyBorder="1" applyAlignment="1">
      <alignment horizontal="left" vertical="center"/>
    </xf>
    <xf numFmtId="17" fontId="5" fillId="9" borderId="3" xfId="1" applyNumberFormat="1" applyFont="1" applyFill="1" applyBorder="1" applyAlignment="1">
      <alignment horizontal="center" vertical="center" shrinkToFit="1"/>
    </xf>
    <xf numFmtId="2" fontId="5" fillId="9" borderId="3" xfId="1" applyNumberFormat="1" applyFont="1" applyFill="1" applyBorder="1" applyAlignment="1">
      <alignment horizontal="center" vertical="center" shrinkToFit="1"/>
    </xf>
    <xf numFmtId="0" fontId="3" fillId="10" borderId="3" xfId="1" applyFont="1" applyFill="1" applyBorder="1" applyAlignment="1">
      <alignment horizontal="center"/>
    </xf>
    <xf numFmtId="3" fontId="8" fillId="9" borderId="6" xfId="1" applyNumberFormat="1" applyFont="1" applyFill="1" applyBorder="1" applyAlignment="1">
      <alignment horizontal="center" vertical="center" shrinkToFit="1"/>
    </xf>
    <xf numFmtId="3" fontId="8" fillId="9" borderId="5" xfId="1" applyNumberFormat="1" applyFont="1" applyFill="1" applyBorder="1" applyAlignment="1">
      <alignment horizontal="center" vertical="center" shrinkToFit="1"/>
    </xf>
    <xf numFmtId="3" fontId="8" fillId="4" borderId="1" xfId="1" applyNumberFormat="1" applyFont="1" applyFill="1" applyBorder="1" applyAlignment="1">
      <alignment vertical="center"/>
    </xf>
    <xf numFmtId="0" fontId="2" fillId="0" borderId="0" xfId="0" applyFont="1"/>
    <xf numFmtId="0" fontId="8" fillId="0" borderId="0" xfId="1" applyFont="1"/>
    <xf numFmtId="3" fontId="8" fillId="0" borderId="0" xfId="1" applyNumberFormat="1" applyFont="1"/>
    <xf numFmtId="0" fontId="8" fillId="2" borderId="8" xfId="1" applyFont="1" applyFill="1" applyBorder="1" applyAlignment="1">
      <alignment horizontal="left" vertical="center" shrinkToFit="1"/>
    </xf>
    <xf numFmtId="3" fontId="8" fillId="2" borderId="2" xfId="1" applyNumberFormat="1" applyFont="1" applyFill="1" applyBorder="1" applyAlignment="1">
      <alignment vertical="center"/>
    </xf>
    <xf numFmtId="164" fontId="10" fillId="8" borderId="6" xfId="1" applyNumberFormat="1" applyFont="1" applyFill="1" applyBorder="1" applyAlignment="1">
      <alignment horizontal="center" vertical="center" shrinkToFit="1"/>
    </xf>
    <xf numFmtId="0" fontId="11" fillId="3" borderId="3" xfId="0" applyFont="1" applyFill="1" applyBorder="1"/>
    <xf numFmtId="0" fontId="6" fillId="4" borderId="1" xfId="1" applyFont="1" applyFill="1" applyBorder="1" applyAlignment="1">
      <alignment horizontal="left" vertical="center"/>
    </xf>
  </cellXfs>
  <cellStyles count="2">
    <cellStyle name="Normaallaad" xfId="0" builtinId="0"/>
    <cellStyle name="Normaallaad 3" xfId="1" xr:uid="{F2520958-C409-486B-82A3-94B705E8A3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7A2F-98F1-4E27-B49B-849ACE1F8D4B}">
  <dimension ref="A1:K46"/>
  <sheetViews>
    <sheetView tabSelected="1" workbookViewId="0">
      <selection activeCell="C4" sqref="C4"/>
    </sheetView>
  </sheetViews>
  <sheetFormatPr defaultRowHeight="15.05" x14ac:dyDescent="0.3"/>
  <cols>
    <col min="2" max="3" width="39.33203125" customWidth="1"/>
  </cols>
  <sheetData>
    <row r="1" spans="1:11" x14ac:dyDescent="0.3">
      <c r="B1" s="52" t="s">
        <v>65</v>
      </c>
      <c r="C1" s="53" t="s">
        <v>68</v>
      </c>
      <c r="F1" t="s">
        <v>70</v>
      </c>
    </row>
    <row r="2" spans="1:11" x14ac:dyDescent="0.3">
      <c r="A2" s="32"/>
      <c r="B2" s="52" t="s">
        <v>66</v>
      </c>
      <c r="D2" s="33"/>
      <c r="F2" t="s">
        <v>69</v>
      </c>
      <c r="G2" s="2"/>
      <c r="H2" s="2"/>
      <c r="I2" s="2"/>
      <c r="J2" s="2"/>
      <c r="K2" s="2"/>
    </row>
    <row r="3" spans="1:11" x14ac:dyDescent="0.3">
      <c r="A3" s="34"/>
      <c r="B3" s="52" t="s">
        <v>67</v>
      </c>
      <c r="C3" s="54" t="s">
        <v>72</v>
      </c>
      <c r="D3" s="35"/>
      <c r="F3" s="3"/>
      <c r="G3" s="3"/>
      <c r="H3" s="3"/>
      <c r="I3" s="3"/>
      <c r="J3" s="3"/>
      <c r="K3" s="3"/>
    </row>
    <row r="4" spans="1:11" x14ac:dyDescent="0.3">
      <c r="A4" s="34"/>
      <c r="B4" s="52"/>
      <c r="C4" s="35"/>
      <c r="D4" s="35"/>
      <c r="E4" s="3"/>
      <c r="F4" s="3"/>
      <c r="G4" s="3"/>
      <c r="H4" s="3"/>
      <c r="I4" s="3"/>
      <c r="J4" s="3"/>
      <c r="K4" s="3"/>
    </row>
    <row r="5" spans="1:11" x14ac:dyDescent="0.3">
      <c r="A5" s="45"/>
      <c r="B5" s="46" t="s">
        <v>62</v>
      </c>
      <c r="C5" s="47" t="s">
        <v>2</v>
      </c>
      <c r="D5" s="48" t="s">
        <v>0</v>
      </c>
      <c r="E5" s="49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</row>
    <row r="6" spans="1:11" x14ac:dyDescent="0.3">
      <c r="A6" s="43"/>
      <c r="B6" s="36" t="s">
        <v>11</v>
      </c>
      <c r="C6" s="37"/>
      <c r="D6" s="38">
        <f>E6+F6+G6+H6+I6+J6+K6</f>
        <v>70653.840000000011</v>
      </c>
      <c r="E6" s="39">
        <f>E7+E8</f>
        <v>8228.7200000000012</v>
      </c>
      <c r="F6" s="39">
        <f t="shared" ref="F6:K6" si="0">F7+F8</f>
        <v>8362.52</v>
      </c>
      <c r="G6" s="39">
        <f t="shared" si="0"/>
        <v>10262.52</v>
      </c>
      <c r="H6" s="39">
        <f t="shared" si="0"/>
        <v>12062.52</v>
      </c>
      <c r="I6" s="39">
        <f t="shared" si="0"/>
        <v>11412.52</v>
      </c>
      <c r="J6" s="39">
        <f t="shared" si="0"/>
        <v>8762.52</v>
      </c>
      <c r="K6" s="39">
        <f t="shared" si="0"/>
        <v>11562.52</v>
      </c>
    </row>
    <row r="7" spans="1:11" x14ac:dyDescent="0.3">
      <c r="A7" s="44"/>
      <c r="B7" s="40" t="s">
        <v>1</v>
      </c>
      <c r="C7" s="41"/>
      <c r="D7" s="42">
        <f>E7+F7+G7+H7+I7+J7+K7</f>
        <v>59303.840000000011</v>
      </c>
      <c r="E7" s="39">
        <f>E10+E29</f>
        <v>7728.72</v>
      </c>
      <c r="F7" s="39">
        <f t="shared" ref="F7:K7" si="1">F10+F29</f>
        <v>7862.52</v>
      </c>
      <c r="G7" s="39">
        <f t="shared" si="1"/>
        <v>8062.52</v>
      </c>
      <c r="H7" s="39">
        <f t="shared" si="1"/>
        <v>9862.52</v>
      </c>
      <c r="I7" s="39">
        <f t="shared" si="1"/>
        <v>7862.52</v>
      </c>
      <c r="J7" s="39">
        <f t="shared" si="1"/>
        <v>8062.52</v>
      </c>
      <c r="K7" s="39">
        <f t="shared" si="1"/>
        <v>9862.52</v>
      </c>
    </row>
    <row r="8" spans="1:11" x14ac:dyDescent="0.3">
      <c r="A8" s="44"/>
      <c r="B8" s="40" t="s">
        <v>10</v>
      </c>
      <c r="C8" s="57"/>
      <c r="D8" s="42">
        <f>E8+F8+G8+H8+I8+J8+K8</f>
        <v>11350</v>
      </c>
      <c r="E8" s="39">
        <f>E36</f>
        <v>500</v>
      </c>
      <c r="F8" s="39">
        <f>F36</f>
        <v>500</v>
      </c>
      <c r="G8" s="39">
        <f>G36</f>
        <v>2200</v>
      </c>
      <c r="H8" s="39">
        <f>H36</f>
        <v>2200</v>
      </c>
      <c r="I8" s="39">
        <f>I36</f>
        <v>3550</v>
      </c>
      <c r="J8" s="39">
        <f>J36</f>
        <v>700</v>
      </c>
      <c r="K8" s="39">
        <f>K36</f>
        <v>1700</v>
      </c>
    </row>
    <row r="9" spans="1:11" x14ac:dyDescent="0.3">
      <c r="A9" s="4">
        <v>1</v>
      </c>
      <c r="B9" s="55" t="s">
        <v>12</v>
      </c>
      <c r="C9" s="58"/>
      <c r="D9" s="56">
        <f>D10+D19+D29</f>
        <v>65239.840000000004</v>
      </c>
      <c r="E9" s="28">
        <f>E10+E19+E29</f>
        <v>8576.7200000000012</v>
      </c>
      <c r="F9" s="28">
        <f>F10+F19+F29</f>
        <v>8710.52</v>
      </c>
      <c r="G9" s="28">
        <f>G10+G19+G29</f>
        <v>8910.52</v>
      </c>
      <c r="H9" s="28">
        <f>H10+H19+H29</f>
        <v>10710.52</v>
      </c>
      <c r="I9" s="28">
        <f>I10+I19+I29</f>
        <v>8710.52</v>
      </c>
      <c r="J9" s="28">
        <f>J10+J19+J29</f>
        <v>8910.52</v>
      </c>
      <c r="K9" s="28">
        <f>K10+K19+K29</f>
        <v>10710.52</v>
      </c>
    </row>
    <row r="10" spans="1:11" x14ac:dyDescent="0.3">
      <c r="A10" s="7">
        <v>11</v>
      </c>
      <c r="B10" s="8" t="s">
        <v>13</v>
      </c>
      <c r="C10" s="9"/>
      <c r="D10" s="51">
        <f>SUM(D11:D18)</f>
        <v>51753.840000000004</v>
      </c>
      <c r="E10" s="51">
        <f>SUM(E11:E18)</f>
        <v>7278.72</v>
      </c>
      <c r="F10" s="51">
        <f t="shared" ref="F10:K10" si="2">SUM(F11:F18)</f>
        <v>7412.52</v>
      </c>
      <c r="G10" s="51">
        <f t="shared" si="2"/>
        <v>7412.52</v>
      </c>
      <c r="H10" s="51">
        <f t="shared" si="2"/>
        <v>7412.52</v>
      </c>
      <c r="I10" s="51">
        <f t="shared" si="2"/>
        <v>7412.52</v>
      </c>
      <c r="J10" s="51">
        <f t="shared" si="2"/>
        <v>7412.52</v>
      </c>
      <c r="K10" s="51">
        <f t="shared" si="2"/>
        <v>7412.52</v>
      </c>
    </row>
    <row r="11" spans="1:11" x14ac:dyDescent="0.3">
      <c r="A11" s="10">
        <v>111</v>
      </c>
      <c r="B11" s="1" t="s">
        <v>14</v>
      </c>
      <c r="C11" s="11">
        <v>2100</v>
      </c>
      <c r="D11" s="12">
        <f>SUM(E11:K11)</f>
        <v>14700</v>
      </c>
      <c r="E11" s="13">
        <v>2100</v>
      </c>
      <c r="F11" s="13">
        <v>2100</v>
      </c>
      <c r="G11" s="13">
        <v>2100</v>
      </c>
      <c r="H11" s="13">
        <v>2100</v>
      </c>
      <c r="I11" s="13">
        <v>2100</v>
      </c>
      <c r="J11" s="13">
        <v>2100</v>
      </c>
      <c r="K11" s="13">
        <v>2100</v>
      </c>
    </row>
    <row r="12" spans="1:11" x14ac:dyDescent="0.3">
      <c r="A12" s="10">
        <v>112</v>
      </c>
      <c r="B12" s="1" t="s">
        <v>15</v>
      </c>
      <c r="C12" s="11" t="s">
        <v>61</v>
      </c>
      <c r="D12" s="12">
        <f>SUM(E12:K12)</f>
        <v>11800</v>
      </c>
      <c r="E12" s="13">
        <v>1600</v>
      </c>
      <c r="F12" s="13">
        <v>1700</v>
      </c>
      <c r="G12" s="13">
        <v>1700</v>
      </c>
      <c r="H12" s="13">
        <v>1700</v>
      </c>
      <c r="I12" s="13">
        <v>1700</v>
      </c>
      <c r="J12" s="13">
        <v>1700</v>
      </c>
      <c r="K12" s="13">
        <v>1700</v>
      </c>
    </row>
    <row r="13" spans="1:11" x14ac:dyDescent="0.3">
      <c r="A13" s="10">
        <v>113</v>
      </c>
      <c r="B13" s="1" t="s">
        <v>16</v>
      </c>
      <c r="C13" s="14" t="s">
        <v>60</v>
      </c>
      <c r="D13" s="12">
        <f>SUM(E13:K13)</f>
        <v>4900</v>
      </c>
      <c r="E13" s="13">
        <v>700</v>
      </c>
      <c r="F13" s="13">
        <v>700</v>
      </c>
      <c r="G13" s="13">
        <v>700</v>
      </c>
      <c r="H13" s="13">
        <v>700</v>
      </c>
      <c r="I13" s="13">
        <v>700</v>
      </c>
      <c r="J13" s="13">
        <v>700</v>
      </c>
      <c r="K13" s="13">
        <v>700</v>
      </c>
    </row>
    <row r="14" spans="1:11" x14ac:dyDescent="0.3">
      <c r="A14" s="10">
        <v>114</v>
      </c>
      <c r="B14" s="1" t="s">
        <v>17</v>
      </c>
      <c r="C14" s="14" t="s">
        <v>18</v>
      </c>
      <c r="D14" s="12">
        <f>SUM(E14:K14)</f>
        <v>7280</v>
      </c>
      <c r="E14" s="13">
        <v>1040</v>
      </c>
      <c r="F14" s="13">
        <v>1040</v>
      </c>
      <c r="G14" s="13">
        <v>1040</v>
      </c>
      <c r="H14" s="13">
        <v>1040</v>
      </c>
      <c r="I14" s="13">
        <v>1040</v>
      </c>
      <c r="J14" s="13">
        <v>1040</v>
      </c>
      <c r="K14" s="13">
        <v>1040</v>
      </c>
    </row>
    <row r="15" spans="1:11" x14ac:dyDescent="0.3">
      <c r="A15" s="10">
        <v>115</v>
      </c>
      <c r="B15" s="1" t="s">
        <v>19</v>
      </c>
      <c r="C15" s="14" t="s">
        <v>71</v>
      </c>
      <c r="D15" s="12">
        <f>SUM(E15:K15)</f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x14ac:dyDescent="0.3">
      <c r="A16" s="10">
        <v>116</v>
      </c>
      <c r="B16" s="1" t="s">
        <v>20</v>
      </c>
      <c r="C16" s="14" t="s">
        <v>21</v>
      </c>
      <c r="D16" s="12">
        <f>SUM(E16:K16)</f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x14ac:dyDescent="0.3">
      <c r="A17" s="15">
        <v>117</v>
      </c>
      <c r="B17" s="1" t="s">
        <v>22</v>
      </c>
      <c r="C17" s="16" t="s">
        <v>2</v>
      </c>
      <c r="D17" s="12">
        <f>SUM(E17:K17)</f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x14ac:dyDescent="0.3">
      <c r="A18" s="15">
        <v>119</v>
      </c>
      <c r="B18" s="1" t="s">
        <v>23</v>
      </c>
      <c r="C18" s="16" t="s">
        <v>2</v>
      </c>
      <c r="D18" s="12">
        <f>SUM(E18:K18)</f>
        <v>13073.840000000002</v>
      </c>
      <c r="E18" s="13">
        <f t="shared" ref="E18:K18" si="3">SUM(E11:E17)*0.338</f>
        <v>1838.72</v>
      </c>
      <c r="F18" s="13">
        <f t="shared" si="3"/>
        <v>1872.5200000000002</v>
      </c>
      <c r="G18" s="13">
        <f t="shared" si="3"/>
        <v>1872.5200000000002</v>
      </c>
      <c r="H18" s="13">
        <f t="shared" si="3"/>
        <v>1872.5200000000002</v>
      </c>
      <c r="I18" s="13">
        <f t="shared" si="3"/>
        <v>1872.5200000000002</v>
      </c>
      <c r="J18" s="13">
        <f t="shared" si="3"/>
        <v>1872.5200000000002</v>
      </c>
      <c r="K18" s="13">
        <f t="shared" si="3"/>
        <v>1872.5200000000002</v>
      </c>
    </row>
    <row r="19" spans="1:11" x14ac:dyDescent="0.3">
      <c r="A19" s="17">
        <v>1.2</v>
      </c>
      <c r="B19" s="18" t="s">
        <v>24</v>
      </c>
      <c r="C19" s="19"/>
      <c r="D19" s="20">
        <f>SUM(D20:D28)</f>
        <v>5936</v>
      </c>
      <c r="E19" s="20">
        <f>SUM(E20:E28)</f>
        <v>848</v>
      </c>
      <c r="F19" s="20">
        <f>SUM(F20:F28)</f>
        <v>848</v>
      </c>
      <c r="G19" s="20">
        <f>SUM(G20:G28)</f>
        <v>848</v>
      </c>
      <c r="H19" s="20">
        <f>SUM(H20:H28)</f>
        <v>848</v>
      </c>
      <c r="I19" s="20">
        <f>SUM(I20:I28)</f>
        <v>848</v>
      </c>
      <c r="J19" s="20">
        <f>SUM(J20:J28)</f>
        <v>848</v>
      </c>
      <c r="K19" s="20">
        <f>SUM(K20:K28)</f>
        <v>848</v>
      </c>
    </row>
    <row r="20" spans="1:11" x14ac:dyDescent="0.3">
      <c r="A20" s="21">
        <v>121</v>
      </c>
      <c r="B20" s="1" t="s">
        <v>25</v>
      </c>
      <c r="C20" s="14"/>
      <c r="D20" s="12">
        <f>SUM(E20:K20)</f>
        <v>210</v>
      </c>
      <c r="E20" s="22">
        <v>30</v>
      </c>
      <c r="F20" s="22">
        <v>30</v>
      </c>
      <c r="G20" s="23">
        <v>30</v>
      </c>
      <c r="H20" s="22">
        <v>30</v>
      </c>
      <c r="I20" s="22">
        <v>30</v>
      </c>
      <c r="J20" s="22">
        <v>30</v>
      </c>
      <c r="K20" s="22">
        <v>30</v>
      </c>
    </row>
    <row r="21" spans="1:11" x14ac:dyDescent="0.3">
      <c r="A21" s="21">
        <v>122</v>
      </c>
      <c r="B21" s="1" t="s">
        <v>26</v>
      </c>
      <c r="C21" s="11" t="s">
        <v>63</v>
      </c>
      <c r="D21" s="12">
        <f>SUM(E21:K21)</f>
        <v>560</v>
      </c>
      <c r="E21" s="22">
        <v>80</v>
      </c>
      <c r="F21" s="22">
        <v>80</v>
      </c>
      <c r="G21" s="22">
        <v>80</v>
      </c>
      <c r="H21" s="22">
        <v>80</v>
      </c>
      <c r="I21" s="22">
        <v>80</v>
      </c>
      <c r="J21" s="22">
        <v>80</v>
      </c>
      <c r="K21" s="22">
        <v>80</v>
      </c>
    </row>
    <row r="22" spans="1:11" x14ac:dyDescent="0.3">
      <c r="A22" s="21">
        <v>123</v>
      </c>
      <c r="B22" s="1" t="s">
        <v>27</v>
      </c>
      <c r="C22" s="14" t="s">
        <v>28</v>
      </c>
      <c r="D22" s="12">
        <f>SUM(E22:K22)</f>
        <v>1596</v>
      </c>
      <c r="E22" s="22">
        <v>228</v>
      </c>
      <c r="F22" s="22">
        <v>228</v>
      </c>
      <c r="G22" s="22">
        <v>228</v>
      </c>
      <c r="H22" s="22">
        <v>228</v>
      </c>
      <c r="I22" s="22">
        <v>228</v>
      </c>
      <c r="J22" s="22">
        <v>228</v>
      </c>
      <c r="K22" s="22">
        <v>228</v>
      </c>
    </row>
    <row r="23" spans="1:11" x14ac:dyDescent="0.3">
      <c r="A23" s="21">
        <v>124</v>
      </c>
      <c r="B23" s="1" t="s">
        <v>29</v>
      </c>
      <c r="C23" s="14" t="s">
        <v>30</v>
      </c>
      <c r="D23" s="12">
        <f>SUM(E23:K23)</f>
        <v>70</v>
      </c>
      <c r="E23" s="22">
        <v>10</v>
      </c>
      <c r="F23" s="22">
        <v>10</v>
      </c>
      <c r="G23" s="22">
        <v>10</v>
      </c>
      <c r="H23" s="22">
        <v>10</v>
      </c>
      <c r="I23" s="22">
        <v>10</v>
      </c>
      <c r="J23" s="22">
        <v>10</v>
      </c>
      <c r="K23" s="22">
        <v>10</v>
      </c>
    </row>
    <row r="24" spans="1:11" x14ac:dyDescent="0.3">
      <c r="A24" s="21">
        <v>125</v>
      </c>
      <c r="B24" s="24" t="s">
        <v>31</v>
      </c>
      <c r="C24" s="25" t="s">
        <v>32</v>
      </c>
      <c r="D24" s="12">
        <f>SUM(E24:K24)</f>
        <v>700</v>
      </c>
      <c r="E24" s="22">
        <v>100</v>
      </c>
      <c r="F24" s="22">
        <v>100</v>
      </c>
      <c r="G24" s="22">
        <v>100</v>
      </c>
      <c r="H24" s="22">
        <v>100</v>
      </c>
      <c r="I24" s="22">
        <v>100</v>
      </c>
      <c r="J24" s="22">
        <v>100</v>
      </c>
      <c r="K24" s="22">
        <v>100</v>
      </c>
    </row>
    <row r="25" spans="1:11" x14ac:dyDescent="0.3">
      <c r="A25" s="21">
        <v>126</v>
      </c>
      <c r="B25" s="24" t="s">
        <v>33</v>
      </c>
      <c r="C25" s="25" t="s">
        <v>34</v>
      </c>
      <c r="D25" s="12">
        <f>SUM(E25:K25)</f>
        <v>2800</v>
      </c>
      <c r="E25" s="22">
        <v>400</v>
      </c>
      <c r="F25" s="22">
        <v>400</v>
      </c>
      <c r="G25" s="22">
        <v>400</v>
      </c>
      <c r="H25" s="22">
        <v>400</v>
      </c>
      <c r="I25" s="22">
        <v>400</v>
      </c>
      <c r="J25" s="22">
        <v>400</v>
      </c>
      <c r="K25" s="22">
        <v>400</v>
      </c>
    </row>
    <row r="26" spans="1:11" x14ac:dyDescent="0.3">
      <c r="A26" s="21">
        <v>127</v>
      </c>
      <c r="B26" s="26" t="s">
        <v>35</v>
      </c>
      <c r="C26" s="25" t="s">
        <v>2</v>
      </c>
      <c r="D26" s="12">
        <f>SUM(E26:K26)</f>
        <v>0</v>
      </c>
      <c r="E26" s="22"/>
      <c r="F26" s="22"/>
      <c r="G26" s="23"/>
      <c r="H26" s="22"/>
      <c r="I26" s="22"/>
      <c r="J26" s="22"/>
      <c r="K26" s="22"/>
    </row>
    <row r="27" spans="1:11" x14ac:dyDescent="0.3">
      <c r="A27" s="21">
        <v>128</v>
      </c>
      <c r="B27" s="24" t="s">
        <v>36</v>
      </c>
      <c r="C27" s="25" t="s">
        <v>37</v>
      </c>
      <c r="D27" s="12">
        <f>SUM(E27:K27)</f>
        <v>0</v>
      </c>
      <c r="E27" s="22"/>
      <c r="F27" s="22"/>
      <c r="G27" s="22"/>
      <c r="H27" s="22"/>
      <c r="I27" s="22"/>
      <c r="J27" s="22"/>
      <c r="K27" s="22"/>
    </row>
    <row r="28" spans="1:11" x14ac:dyDescent="0.3">
      <c r="A28" s="21">
        <v>129</v>
      </c>
      <c r="B28" s="24" t="s">
        <v>38</v>
      </c>
      <c r="C28" s="25"/>
      <c r="D28" s="12">
        <f>SUM(E28:K28)</f>
        <v>0</v>
      </c>
      <c r="E28" s="22"/>
      <c r="F28" s="22"/>
      <c r="G28" s="23"/>
      <c r="H28" s="22"/>
      <c r="I28" s="22"/>
      <c r="J28" s="22"/>
      <c r="K28" s="22"/>
    </row>
    <row r="29" spans="1:11" x14ac:dyDescent="0.3">
      <c r="A29" s="4">
        <v>2</v>
      </c>
      <c r="B29" s="5" t="s">
        <v>39</v>
      </c>
      <c r="C29" s="27" t="s">
        <v>2</v>
      </c>
      <c r="D29" s="6">
        <f>SUM(D30:D35)</f>
        <v>7550</v>
      </c>
      <c r="E29" s="28">
        <f>SUM(E30:E35)</f>
        <v>450</v>
      </c>
      <c r="F29" s="28">
        <f>SUM(F30:F35)</f>
        <v>450</v>
      </c>
      <c r="G29" s="28">
        <f>SUM(G30:G35)</f>
        <v>650</v>
      </c>
      <c r="H29" s="28">
        <f>SUM(H30:H35)</f>
        <v>2450</v>
      </c>
      <c r="I29" s="28">
        <f>SUM(I30:I35)</f>
        <v>450</v>
      </c>
      <c r="J29" s="28">
        <f>SUM(J30:J35)</f>
        <v>650</v>
      </c>
      <c r="K29" s="28">
        <f>SUM(K30:K35)</f>
        <v>2450</v>
      </c>
    </row>
    <row r="30" spans="1:11" x14ac:dyDescent="0.3">
      <c r="A30" s="21">
        <v>21</v>
      </c>
      <c r="B30" s="1" t="s">
        <v>40</v>
      </c>
      <c r="C30" s="14"/>
      <c r="D30" s="12">
        <f>SUM(E30:K30)</f>
        <v>400</v>
      </c>
      <c r="E30" s="13"/>
      <c r="F30" s="13"/>
      <c r="G30" s="13">
        <v>200</v>
      </c>
      <c r="H30" s="13"/>
      <c r="I30" s="13"/>
      <c r="J30" s="13">
        <v>200</v>
      </c>
      <c r="K30" s="13"/>
    </row>
    <row r="31" spans="1:11" x14ac:dyDescent="0.3">
      <c r="A31" s="21">
        <v>22</v>
      </c>
      <c r="B31" s="1" t="s">
        <v>41</v>
      </c>
      <c r="C31" s="14" t="s">
        <v>64</v>
      </c>
      <c r="D31" s="12">
        <f>SUM(E31:K31)</f>
        <v>2450</v>
      </c>
      <c r="E31" s="13">
        <v>350</v>
      </c>
      <c r="F31" s="13">
        <v>350</v>
      </c>
      <c r="G31" s="13">
        <v>350</v>
      </c>
      <c r="H31" s="13">
        <v>350</v>
      </c>
      <c r="I31" s="13">
        <v>350</v>
      </c>
      <c r="J31" s="13">
        <v>350</v>
      </c>
      <c r="K31" s="13">
        <v>350</v>
      </c>
    </row>
    <row r="32" spans="1:11" x14ac:dyDescent="0.3">
      <c r="A32" s="21">
        <v>23</v>
      </c>
      <c r="B32" s="1" t="s">
        <v>42</v>
      </c>
      <c r="C32" s="25" t="s">
        <v>43</v>
      </c>
      <c r="D32" s="12">
        <f>SUM(E32:K32)</f>
        <v>700</v>
      </c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3">
        <v>100</v>
      </c>
      <c r="K32" s="13">
        <v>100</v>
      </c>
    </row>
    <row r="33" spans="1:11" x14ac:dyDescent="0.3">
      <c r="A33" s="21">
        <v>231</v>
      </c>
      <c r="B33" s="1" t="s">
        <v>44</v>
      </c>
      <c r="C33" s="25">
        <v>2000</v>
      </c>
      <c r="D33" s="12">
        <f>SUM(E33:K33)</f>
        <v>4000</v>
      </c>
      <c r="E33" s="13"/>
      <c r="F33" s="13"/>
      <c r="G33" s="13"/>
      <c r="H33" s="13">
        <v>2000</v>
      </c>
      <c r="I33" s="13"/>
      <c r="J33" s="13"/>
      <c r="K33" s="13">
        <v>2000</v>
      </c>
    </row>
    <row r="34" spans="1:11" x14ac:dyDescent="0.3">
      <c r="A34" s="21">
        <v>24</v>
      </c>
      <c r="B34" s="26" t="s">
        <v>45</v>
      </c>
      <c r="C34" s="14" t="s">
        <v>2</v>
      </c>
      <c r="D34" s="12">
        <f>SUM(E34:K34)</f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1:11" x14ac:dyDescent="0.3">
      <c r="A35" s="21">
        <v>26</v>
      </c>
      <c r="B35" s="26" t="s">
        <v>46</v>
      </c>
      <c r="C35" s="14" t="s">
        <v>2</v>
      </c>
      <c r="D35" s="12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x14ac:dyDescent="0.3">
      <c r="A36" s="59">
        <v>3</v>
      </c>
      <c r="B36" s="29" t="s">
        <v>47</v>
      </c>
      <c r="C36" s="30" t="s">
        <v>2</v>
      </c>
      <c r="D36" s="6">
        <f>SUM(D38:D46)</f>
        <v>11350</v>
      </c>
      <c r="E36" s="28">
        <f>SUM(E38:E46)</f>
        <v>500</v>
      </c>
      <c r="F36" s="28">
        <f>SUM(F38:F46)</f>
        <v>500</v>
      </c>
      <c r="G36" s="28">
        <f>SUM(G38:G46)</f>
        <v>2200</v>
      </c>
      <c r="H36" s="28">
        <f>SUM(H38:H46)</f>
        <v>2200</v>
      </c>
      <c r="I36" s="28">
        <f>SUM(I38:I46)</f>
        <v>3550</v>
      </c>
      <c r="J36" s="28">
        <f>SUM(J38:J46)</f>
        <v>700</v>
      </c>
      <c r="K36" s="28">
        <f>SUM(K38:K46)</f>
        <v>1700</v>
      </c>
    </row>
    <row r="37" spans="1:11" x14ac:dyDescent="0.3">
      <c r="A37" s="21">
        <v>31</v>
      </c>
      <c r="B37" s="24" t="s">
        <v>48</v>
      </c>
      <c r="C37" s="25"/>
      <c r="D37" s="12">
        <f>SUM(E37:K37)</f>
        <v>0</v>
      </c>
      <c r="E37" s="13"/>
      <c r="F37" s="13"/>
      <c r="G37" s="31"/>
      <c r="H37" s="13"/>
      <c r="I37" s="13"/>
      <c r="J37" s="13"/>
      <c r="K37" s="13"/>
    </row>
    <row r="38" spans="1:11" x14ac:dyDescent="0.3">
      <c r="A38" s="21">
        <v>32</v>
      </c>
      <c r="B38" s="24" t="s">
        <v>49</v>
      </c>
      <c r="C38" s="25" t="s">
        <v>2</v>
      </c>
      <c r="D38" s="12">
        <f>SUM(E38:K38)</f>
        <v>1000</v>
      </c>
      <c r="E38" s="13"/>
      <c r="F38" s="13"/>
      <c r="G38" s="13">
        <v>200</v>
      </c>
      <c r="H38" s="13">
        <v>200</v>
      </c>
      <c r="I38" s="13">
        <v>200</v>
      </c>
      <c r="J38" s="13">
        <v>200</v>
      </c>
      <c r="K38" s="13">
        <v>200</v>
      </c>
    </row>
    <row r="39" spans="1:11" x14ac:dyDescent="0.3">
      <c r="A39" s="21">
        <v>331</v>
      </c>
      <c r="B39" s="24" t="s">
        <v>50</v>
      </c>
      <c r="C39" s="25"/>
      <c r="D39" s="12">
        <f>SUM(E39:K39)</f>
        <v>0</v>
      </c>
      <c r="E39" s="13"/>
      <c r="F39" s="13"/>
      <c r="G39" s="31"/>
      <c r="H39" s="13"/>
      <c r="I39" s="13"/>
      <c r="J39" s="13"/>
      <c r="K39" s="13"/>
    </row>
    <row r="40" spans="1:11" x14ac:dyDescent="0.3">
      <c r="A40" s="21">
        <v>332</v>
      </c>
      <c r="B40" s="24" t="s">
        <v>50</v>
      </c>
      <c r="C40" s="25" t="s">
        <v>51</v>
      </c>
      <c r="D40" s="12">
        <f>SUM(E40:K40)</f>
        <v>3500</v>
      </c>
      <c r="E40" s="13">
        <v>500</v>
      </c>
      <c r="F40" s="13">
        <v>500</v>
      </c>
      <c r="G40" s="13">
        <v>500</v>
      </c>
      <c r="H40" s="13">
        <v>500</v>
      </c>
      <c r="I40" s="13">
        <v>500</v>
      </c>
      <c r="J40" s="13">
        <v>500</v>
      </c>
      <c r="K40" s="13">
        <v>500</v>
      </c>
    </row>
    <row r="41" spans="1:11" x14ac:dyDescent="0.3">
      <c r="A41" s="21">
        <v>333</v>
      </c>
      <c r="B41" s="24" t="s">
        <v>50</v>
      </c>
      <c r="C41" s="25" t="s">
        <v>52</v>
      </c>
      <c r="D41" s="12">
        <f>SUM(E41:K41)</f>
        <v>3000</v>
      </c>
      <c r="E41" s="13"/>
      <c r="F41" s="13"/>
      <c r="G41" s="13">
        <v>1500</v>
      </c>
      <c r="H41" s="13">
        <v>1500</v>
      </c>
      <c r="I41" s="13"/>
      <c r="J41" s="13"/>
      <c r="K41" s="13"/>
    </row>
    <row r="42" spans="1:11" x14ac:dyDescent="0.3">
      <c r="A42" s="21">
        <v>34</v>
      </c>
      <c r="B42" s="24" t="s">
        <v>53</v>
      </c>
      <c r="C42" s="25" t="s">
        <v>2</v>
      </c>
      <c r="D42" s="12">
        <f>SUM(E42:K42)</f>
        <v>0</v>
      </c>
      <c r="E42" s="13"/>
      <c r="F42" s="13"/>
      <c r="G42" s="31"/>
      <c r="H42" s="13"/>
      <c r="I42" s="13"/>
      <c r="J42" s="13"/>
      <c r="K42" s="13"/>
    </row>
    <row r="43" spans="1:11" x14ac:dyDescent="0.3">
      <c r="A43" s="21">
        <v>36</v>
      </c>
      <c r="B43" s="24" t="s">
        <v>54</v>
      </c>
      <c r="C43" s="25" t="s">
        <v>2</v>
      </c>
      <c r="D43" s="12">
        <f>SUM(E43:K43)</f>
        <v>1000</v>
      </c>
      <c r="E43" s="13"/>
      <c r="F43" s="13"/>
      <c r="G43" s="31"/>
      <c r="H43" s="13"/>
      <c r="I43" s="13"/>
      <c r="J43" s="13"/>
      <c r="K43" s="13">
        <v>1000</v>
      </c>
    </row>
    <row r="44" spans="1:11" x14ac:dyDescent="0.3">
      <c r="A44" s="21">
        <v>37</v>
      </c>
      <c r="B44" s="24" t="s">
        <v>55</v>
      </c>
      <c r="C44" s="25" t="s">
        <v>56</v>
      </c>
      <c r="D44" s="12">
        <f>SUM(E44:K44)</f>
        <v>500</v>
      </c>
      <c r="E44" s="13"/>
      <c r="F44" s="13"/>
      <c r="G44" s="31"/>
      <c r="H44" s="13"/>
      <c r="I44" s="13">
        <v>500</v>
      </c>
      <c r="J44" s="13"/>
      <c r="K44" s="13"/>
    </row>
    <row r="45" spans="1:11" x14ac:dyDescent="0.3">
      <c r="A45" s="21">
        <v>38</v>
      </c>
      <c r="B45" s="1" t="s">
        <v>57</v>
      </c>
      <c r="C45" s="14" t="s">
        <v>2</v>
      </c>
      <c r="D45" s="12">
        <f>SUM(E45:K45)</f>
        <v>0</v>
      </c>
      <c r="E45" s="13"/>
      <c r="F45" s="13"/>
      <c r="G45" s="31"/>
      <c r="H45" s="13"/>
      <c r="I45" s="13"/>
      <c r="J45" s="13"/>
      <c r="K45" s="13"/>
    </row>
    <row r="46" spans="1:11" x14ac:dyDescent="0.3">
      <c r="A46" s="21">
        <v>39</v>
      </c>
      <c r="B46" s="24" t="s">
        <v>58</v>
      </c>
      <c r="C46" s="25" t="s">
        <v>59</v>
      </c>
      <c r="D46" s="12">
        <f>SUM(E46:K46)</f>
        <v>2350</v>
      </c>
      <c r="E46" s="13"/>
      <c r="F46" s="13"/>
      <c r="G46" s="31"/>
      <c r="H46" s="13"/>
      <c r="I46" s="13">
        <v>2350</v>
      </c>
      <c r="J46" s="13"/>
      <c r="K46" s="1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 HP</dc:creator>
  <cp:lastModifiedBy>JAP HP</cp:lastModifiedBy>
  <dcterms:created xsi:type="dcterms:W3CDTF">2023-05-04T20:36:09Z</dcterms:created>
  <dcterms:modified xsi:type="dcterms:W3CDTF">2023-05-04T21:10:37Z</dcterms:modified>
</cp:coreProperties>
</file>