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elarve kavand 2025" sheetId="1" r:id="rId4"/>
    <sheet state="hidden" name="Leht3" sheetId="2" r:id="rId5"/>
    <sheet state="visible" name="Eelarve täitmine 2024 ( 3.11.24" sheetId="3" r:id="rId6"/>
    <sheet state="visible" name="Leht5" sheetId="4" r:id="rId7"/>
  </sheets>
  <definedNames/>
  <calcPr/>
</workbook>
</file>

<file path=xl/sharedStrings.xml><?xml version="1.0" encoding="utf-8"?>
<sst xmlns="http://schemas.openxmlformats.org/spreadsheetml/2006/main" count="945" uniqueCount="563">
  <si>
    <t>MTÜ Järva Arengu Partnerid</t>
  </si>
  <si>
    <t>2023-2027 ühisstrateegia elluviimise kulutused</t>
  </si>
  <si>
    <t>juhatuses</t>
  </si>
  <si>
    <t xml:space="preserve">kooskõlastatud </t>
  </si>
  <si>
    <t>Pargi 10, Roosna-Alliku, Järvamaa</t>
  </si>
  <si>
    <t>üldkogul</t>
  </si>
  <si>
    <t xml:space="preserve">kinnitatud </t>
  </si>
  <si>
    <t>reg. kood 80235852</t>
  </si>
  <si>
    <t>2025 EELARVE jaanuar-detsember 2025</t>
  </si>
  <si>
    <t>KOKKU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</si>
  <si>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</si>
  <si>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</si>
  <si>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</si>
  <si>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</si>
  <si>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</si>
  <si>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</si>
  <si>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</si>
  <si>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</si>
  <si>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sept.</t>
  </si>
  <si>
    <t>okt.</t>
  </si>
  <si>
    <t>nov</t>
  </si>
  <si>
    <t>dets</t>
  </si>
  <si>
    <t>Sissetulekud</t>
  </si>
  <si>
    <t>KÕIK SISSETULEKUD KOKKU</t>
  </si>
  <si>
    <t>Sisseastumismaks</t>
  </si>
  <si>
    <t>Kahe liikme prognoositav liitumine</t>
  </si>
  <si>
    <t>Liikmemaks, eelmise aasta alusel</t>
  </si>
  <si>
    <t>82 liiget MTÜ 41, EV 41, KOV 1€/inimene (Paide 2828, Järva vald 7867)</t>
  </si>
  <si>
    <t>Omatulu (KTG üritused)</t>
  </si>
  <si>
    <t>Ürituste omaosalus</t>
  </si>
  <si>
    <t>Omatulu (Projektid)</t>
  </si>
  <si>
    <t>Ürituste omaosalus ( Õppekäikude omaosalused suurenevad, 1 välisriigi külastus vähemalt 250 omaosalus, Talveseminar)</t>
  </si>
  <si>
    <t>ESF+ projektid (maksetaotluste tulu laekumine)</t>
  </si>
  <si>
    <t>Esimesed summad laekuvad 2026 aastal</t>
  </si>
  <si>
    <t>PRIA KTR ülalpidamiskulude laekumine</t>
  </si>
  <si>
    <t>2025 a laekub 25% kogu 7 aasta KTR ülalpidamiskulu, ettemaksu laekumine 120 000+ ülejäänud 2024 aasta projektide elluviimisest</t>
  </si>
  <si>
    <t>PRIA JAP projekt (maksetaotluse tulu laekumine)</t>
  </si>
  <si>
    <t>KÕIK VÄLJAMINEKUD KOKKU</t>
  </si>
  <si>
    <t>PRIA KTG 20% kulud kokku</t>
  </si>
  <si>
    <t>137 556</t>
  </si>
  <si>
    <t>8 716</t>
  </si>
  <si>
    <t>12 516</t>
  </si>
  <si>
    <t>10 291</t>
  </si>
  <si>
    <t>16 639</t>
  </si>
  <si>
    <t>15 666</t>
  </si>
  <si>
    <t>9 116</t>
  </si>
  <si>
    <t>9 416</t>
  </si>
  <si>
    <t>9 891</t>
  </si>
  <si>
    <t>10 837</t>
  </si>
  <si>
    <t>Otsesed kulud</t>
  </si>
  <si>
    <t>125 556</t>
  </si>
  <si>
    <t>8 616</t>
  </si>
  <si>
    <t>12 416</t>
  </si>
  <si>
    <t>8 816</t>
  </si>
  <si>
    <t>16 339</t>
  </si>
  <si>
    <t>9 516</t>
  </si>
  <si>
    <t>10 037</t>
  </si>
  <si>
    <t>Elavdamise kulud</t>
  </si>
  <si>
    <t>12 000</t>
  </si>
  <si>
    <t>1 475</t>
  </si>
  <si>
    <t>6 150</t>
  </si>
  <si>
    <t>1 275</t>
  </si>
  <si>
    <t>Otsesed kulud:</t>
  </si>
  <si>
    <t>Strateegia finantsplaanis 90 000</t>
  </si>
  <si>
    <t>Personalikulud</t>
  </si>
  <si>
    <t>103 120</t>
  </si>
  <si>
    <t>Tegevjuhi brutotasu</t>
  </si>
  <si>
    <t>2100,00</t>
  </si>
  <si>
    <t>25 200</t>
  </si>
  <si>
    <t>Konsultandi brutotasu</t>
  </si>
  <si>
    <t>1700,00</t>
  </si>
  <si>
    <t>20 400</t>
  </si>
  <si>
    <t>Juhatuse esimehe brutotasu</t>
  </si>
  <si>
    <t>Alates 01.01.2024 kuutasu 700</t>
  </si>
  <si>
    <t>8 400</t>
  </si>
  <si>
    <t>Juhatuse liikmete brutotasu</t>
  </si>
  <si>
    <t>130*8=1040 (ühes kuus 130) Getter- loobus juh liikme tasust 130*7=970</t>
  </si>
  <si>
    <t>12 480</t>
  </si>
  <si>
    <t>Hindamiskomisjoni liikmete tasud</t>
  </si>
  <si>
    <t xml:space="preserve">HK liikmete tasud (20 eurot projekt , ESF 30€) (5 liiget*30 projekti) </t>
  </si>
  <si>
    <t>9 000</t>
  </si>
  <si>
    <t>Töörühmade juhtide tasud</t>
  </si>
  <si>
    <t>HK esimeeste tasu 300€ (2 eraldi komisjoni taotlusvooru kohta+ ESF+ voor 200 €)</t>
  </si>
  <si>
    <t>1 200</t>
  </si>
  <si>
    <t>Lisatasud / käsunduslepingud</t>
  </si>
  <si>
    <t>Revisjoni tasud 3*130</t>
  </si>
  <si>
    <t>Sotsiaal- ja töötuskindlustusmakse 33,8%</t>
  </si>
  <si>
    <t>26 050</t>
  </si>
  <si>
    <t>1,2</t>
  </si>
  <si>
    <t>Jooksvad kulud:</t>
  </si>
  <si>
    <t>9 336</t>
  </si>
  <si>
    <t>1 053</t>
  </si>
  <si>
    <t>Kontoritarbed, postikulud</t>
  </si>
  <si>
    <t>Telefon, sidekulud</t>
  </si>
  <si>
    <t>telefonid ja internet,</t>
  </si>
  <si>
    <t>1 020</t>
  </si>
  <si>
    <t>Kontori püsikulud (rent ja elekter)</t>
  </si>
  <si>
    <t>12* 228€</t>
  </si>
  <si>
    <t>2 736</t>
  </si>
  <si>
    <t>Pangateenused</t>
  </si>
  <si>
    <t>12*20€</t>
  </si>
  <si>
    <t>Infotehnoloogia, veebilehe ja kontoritehnika kulud</t>
  </si>
  <si>
    <t>Programmide, litsentside uuendused, kontoritehnika dokumendihaldussüsteem DELTA (Liitumine 610, edaspidi kuutasu 121€)</t>
  </si>
  <si>
    <t>Sõidukulud</t>
  </si>
  <si>
    <t>Autokompensatsioon 2*335€</t>
  </si>
  <si>
    <t>3 600</t>
  </si>
  <si>
    <t>Kontorimööbli ostmise ja liisimise kulud</t>
  </si>
  <si>
    <t xml:space="preserve">Vajadusel mööbli uuendamine </t>
  </si>
  <si>
    <t>Muud abikõlbulikud kulud</t>
  </si>
  <si>
    <t>Muud otsesed kulud:</t>
  </si>
  <si>
    <t>13 100</t>
  </si>
  <si>
    <t>3 950</t>
  </si>
  <si>
    <t>1 350</t>
  </si>
  <si>
    <t>Lähetuskulud, reisikindlustus, koolitus</t>
  </si>
  <si>
    <t>Ostetud teenused (rmp, audit, õigusabi)</t>
  </si>
  <si>
    <t xml:space="preserve">RMP teenusena 350€(2025 aasta algus 427€ juulist 434€), audit 1500€ </t>
  </si>
  <si>
    <t>5 700</t>
  </si>
  <si>
    <t>Juhtimiskulud (koosolekute korraldamise kulud)</t>
  </si>
  <si>
    <t>otsustusorganite koosolekud (juhatus, hindamiskomisjonid)</t>
  </si>
  <si>
    <t>Üldkogu</t>
  </si>
  <si>
    <t>ruumide rent, kohvipaus</t>
  </si>
  <si>
    <t>Kontoriruumi ehitus ja parendamine</t>
  </si>
  <si>
    <t>Veebilehe arendamine</t>
  </si>
  <si>
    <t>Logo uuendus ( ei tehta ennem, kui uus Leader logo on välja töötatud)</t>
  </si>
  <si>
    <t>2 000</t>
  </si>
  <si>
    <t>Tegevuspiirkonna elavdamise kulud:</t>
  </si>
  <si>
    <t>Strateegia finantsplaanis 12 000</t>
  </si>
  <si>
    <t>Uuringud</t>
  </si>
  <si>
    <t>Seminaril, konverentsil, messil jm osalemise kulud</t>
  </si>
  <si>
    <t>1 600</t>
  </si>
  <si>
    <t>Sidusrühmade üritused</t>
  </si>
  <si>
    <t>Teabepäeva, nõupidamise, seminari korraldamise kulud</t>
  </si>
  <si>
    <t>Õppereisi korraldamine</t>
  </si>
  <si>
    <t>3 850</t>
  </si>
  <si>
    <t>Eksperdi hinnangud</t>
  </si>
  <si>
    <t>Teabe ja reklaammaterjal, trükised</t>
  </si>
  <si>
    <t>Kulud meenetele, kingitustele</t>
  </si>
  <si>
    <t>Abikõlbulik kulu määruse järgi</t>
  </si>
  <si>
    <t>Koostööprojekti ettevalmistus</t>
  </si>
  <si>
    <t>Liikmemaks</t>
  </si>
  <si>
    <t>Eesti Leader Liidu ja rahvusvahelise liidu ELARD ( 2025 aastal tõuseb 10% 11%ni)</t>
  </si>
  <si>
    <t>2 350</t>
  </si>
  <si>
    <t>JAP projektide kulud</t>
  </si>
  <si>
    <t>Straateegia finantsplaanis 25 000</t>
  </si>
  <si>
    <t>34 400</t>
  </si>
  <si>
    <t>Projekt 14 - Piirkondade väärtus kasvab koostöös</t>
  </si>
  <si>
    <t>Turundustegevus, talveseminar, koolitused, õppereis Poola kogu eelarve 30 000€</t>
  </si>
  <si>
    <t>Projekt 15 - Noorteprojekti jätkuprojekt</t>
  </si>
  <si>
    <t>Kogu projekti eelarve 32 400€</t>
  </si>
  <si>
    <t>Omakulud / mitteabikõlbulikud kulud</t>
  </si>
  <si>
    <t>Finantsplaanis 5000</t>
  </si>
  <si>
    <t>7 150</t>
  </si>
  <si>
    <t>1 700</t>
  </si>
  <si>
    <t>3 450</t>
  </si>
  <si>
    <t>Erisoodustusmaks</t>
  </si>
  <si>
    <t>ürituste toitlustamine, majutus</t>
  </si>
  <si>
    <t>2 400</t>
  </si>
  <si>
    <t>Projektide omaosalus</t>
  </si>
  <si>
    <t xml:space="preserve">omaosaluse tasud vähemalt 10% ürituse kulust </t>
  </si>
  <si>
    <t>3 250</t>
  </si>
  <si>
    <t>Muud mitteabikõlbulikud kulud</t>
  </si>
  <si>
    <t>1 000</t>
  </si>
  <si>
    <t>Meened, kingitused - logotooted</t>
  </si>
  <si>
    <t>2025 aasta sissetulekud-kulud</t>
  </si>
  <si>
    <t>sissetulekud-kulud</t>
  </si>
  <si>
    <t>106 770</t>
  </si>
  <si>
    <t>2025 aasta eelarve</t>
  </si>
  <si>
    <t>82 liiget MTÜ 41, EV 41, KOV 1€/inimene</t>
  </si>
  <si>
    <t>2100,00 * 12</t>
  </si>
  <si>
    <t>1700,00 * 12</t>
  </si>
  <si>
    <t>130*8=1040 (ühes kuus 130) 1 liige loobus 130*7=970</t>
  </si>
  <si>
    <t xml:space="preserve">HK liikmete tasud (30 eurot projekt , ESF 15€) (5 liiget*30 projekti) </t>
  </si>
  <si>
    <t>RMP teenusena 350€, audit 1500€ (2025 aasta algus 427€ juulist 434€)</t>
  </si>
  <si>
    <t>Logo uuendus</t>
  </si>
  <si>
    <t>Eesti Leader Liit( 2025 aastal tõuseb 11%ni)</t>
  </si>
  <si>
    <t>Turundustegevus, talveseminar, koolitused, õppereis Poola</t>
  </si>
  <si>
    <t>2024 EELARVE TÄITMINE</t>
  </si>
  <si>
    <t>Printimisel jälgi lehekülgi!</t>
  </si>
  <si>
    <t>TULUD</t>
  </si>
  <si>
    <t>ESITATUD</t>
  </si>
  <si>
    <t>LAEKUMINE</t>
  </si>
  <si>
    <t>omatulu / täituvus</t>
  </si>
  <si>
    <t>Tulud TEGELIK</t>
  </si>
  <si>
    <t>Omatulu KTG Üritused</t>
  </si>
  <si>
    <t>5* Nature+  koostööpartnerite ringsõit Eestis 14-18.05.2024</t>
  </si>
  <si>
    <t>KTG tulu laekumine vastavalt ellu viidud projetkidele</t>
  </si>
  <si>
    <t>LEADER Projektid kokku</t>
  </si>
  <si>
    <t>46,248.68</t>
  </si>
  <si>
    <t>UUS PROJEKT 2024 kogueelarve</t>
  </si>
  <si>
    <t>toetuse summa</t>
  </si>
  <si>
    <t>Uus projekt 2024 (maksetaotluste laekumine ja omaosalus)</t>
  </si>
  <si>
    <t>Arukate Külade Arenguprogramm jääk 01.01.2024</t>
  </si>
  <si>
    <t>toetus summa</t>
  </si>
  <si>
    <t>Arukate Külade Arenguprogramm (maksetaotluste laekumine ja omaosalus)</t>
  </si>
  <si>
    <t>0.00</t>
  </si>
  <si>
    <t>Stressijuhtimise ja läbipõlemise ennetamise koolituse osalustasu</t>
  </si>
  <si>
    <t>MT  13-21.3/24/52</t>
  </si>
  <si>
    <t>Maksetaotlus kanderaamat 13-21.3/24/52(viimane)</t>
  </si>
  <si>
    <t>JAP Arukad külad 2 jääk 01.01.2024</t>
  </si>
  <si>
    <t>JAP Arukad külad 2 (maksetaotluste laekumine ja omaosalus)</t>
  </si>
  <si>
    <t xml:space="preserve">Talveseminari osalustasud </t>
  </si>
  <si>
    <t>MT 13-21.2/24/476</t>
  </si>
  <si>
    <t>Maksetaotlus kanderaamat 13-21.2/24/476</t>
  </si>
  <si>
    <t>Noorte projekt jääk 01.01.2024</t>
  </si>
  <si>
    <t>Noorte projekt (maksetaotluste laekumine ja omaosalus)</t>
  </si>
  <si>
    <t xml:space="preserve"> Õppereis  22.04 -24.04.2024 osalustasud</t>
  </si>
  <si>
    <t>Maksetaotlus kanderaamat 13-21.2/24/1899</t>
  </si>
  <si>
    <t>Maksetaotlus kanderaamat 13-21.2/24/2914(viimane)</t>
  </si>
  <si>
    <t>JAP Projekt"Pandeemia" 01.01.2024</t>
  </si>
  <si>
    <t>JAP Projekt"Pandeemia" (maksetaotluste laekumine ja omaosalus)</t>
  </si>
  <si>
    <t>"Pandeemia vältimise ja ennetamise parimad praktikad“ õppekäik 1.-2. oktoober 2024 Tartumaale, osalustasud</t>
  </si>
  <si>
    <t>Maksetaotlus kanderaamat 13-21.2/24/3215</t>
  </si>
  <si>
    <t>aasta eelarve täitmine</t>
  </si>
  <si>
    <t>Täitmine 2024</t>
  </si>
  <si>
    <t>E rida</t>
  </si>
  <si>
    <t>kuupäev</t>
  </si>
  <si>
    <t>arve nr</t>
  </si>
  <si>
    <t>arve esitaja</t>
  </si>
  <si>
    <t>tehingu sisu</t>
  </si>
  <si>
    <t>summa</t>
  </si>
  <si>
    <t>toetus</t>
  </si>
  <si>
    <t>Otsesed peronalikulud EELARVE:</t>
  </si>
  <si>
    <t>kokku:</t>
  </si>
  <si>
    <t>omakulu / täituvus</t>
  </si>
  <si>
    <t>Kuupäev</t>
  </si>
  <si>
    <t>Arve nr</t>
  </si>
  <si>
    <t>Arve esitaja</t>
  </si>
  <si>
    <t>Otsesed personalikulud TEGELIK</t>
  </si>
  <si>
    <t>jaanuari personalikulu</t>
  </si>
  <si>
    <t>veebruari personalikulu</t>
  </si>
  <si>
    <t>märtsi personalikulu</t>
  </si>
  <si>
    <t>aprilli personalikulu</t>
  </si>
  <si>
    <t>mai personaalikulu+ hindamiskomisjonitasud</t>
  </si>
  <si>
    <t>juuni personaalikulu+ revisjonikomisjoni tasud</t>
  </si>
  <si>
    <t>juuli personaalikulu</t>
  </si>
  <si>
    <t>augusti personaalikulu</t>
  </si>
  <si>
    <t>septembri personaalikulu</t>
  </si>
  <si>
    <t>oktoobri personaalikulu</t>
  </si>
  <si>
    <t>novembri personaalikulu</t>
  </si>
  <si>
    <t>detsembri personaalikulu</t>
  </si>
  <si>
    <t>JOOKSVAD KULUD</t>
  </si>
  <si>
    <t>täituvus</t>
  </si>
  <si>
    <t>Jooksvad kulud/ TEGELIK ARVETE ALUSEL</t>
  </si>
  <si>
    <t>02.01.2024</t>
  </si>
  <si>
    <t>Paide Linnavalitsus</t>
  </si>
  <si>
    <t>Üür mitteeluruumidelt 01.01.2024 - 31.01.2024</t>
  </si>
  <si>
    <t>03.01.2024</t>
  </si>
  <si>
    <t>ZONE MEDIA OÜ</t>
  </si>
  <si>
    <t>veebilehe www.japnet.ee kulud</t>
  </si>
  <si>
    <t>04.01.2024</t>
  </si>
  <si>
    <t>SEB</t>
  </si>
  <si>
    <t>SEB 918777-Ärikliendi pakett S - hooldustasu jaanuari eest</t>
  </si>
  <si>
    <t>09.01.2024</t>
  </si>
  <si>
    <t>SWED</t>
  </si>
  <si>
    <t>MK teenustasu</t>
  </si>
  <si>
    <t>17.01.2024</t>
  </si>
  <si>
    <t>Domeeni JAPNET.EE pikendaminePeriood: 2024-02-16...2025-02-16</t>
  </si>
  <si>
    <t>31.01.2024</t>
  </si>
  <si>
    <t>Osaühing CHARLOT</t>
  </si>
  <si>
    <t>kontoritarbed ja diktofon</t>
  </si>
  <si>
    <t>Telia Eesti AS</t>
  </si>
  <si>
    <t>telefoni, interneti kulu jaanuar,MS Office kulu aasta</t>
  </si>
  <si>
    <t>..</t>
  </si>
  <si>
    <t>Sõidupäevik 24-01-02</t>
  </si>
  <si>
    <t>Merle Aruoja</t>
  </si>
  <si>
    <t>Isikliku sõiduauto kompensatsioon jaanuar</t>
  </si>
  <si>
    <t>Sõidupäevik 24-01-01</t>
  </si>
  <si>
    <t>Sille Pudel</t>
  </si>
  <si>
    <t>01.02.2024</t>
  </si>
  <si>
    <t>Üür mitteeluruumidelt 01.02.2024 - 29.02.2024</t>
  </si>
  <si>
    <t>04.02.2024</t>
  </si>
  <si>
    <t>SEB 918777-Ärikliendi pakett S - hooldustasu veebruari eest</t>
  </si>
  <si>
    <t>08.02.2024</t>
  </si>
  <si>
    <t>kuluaruanne 24-02-01</t>
  </si>
  <si>
    <t>Aruoja Merle</t>
  </si>
  <si>
    <t>katlakivi eemaldaja 07.02.2024 Klick Eesti AS arve 0000000151000088181</t>
  </si>
  <si>
    <t>20.02.2024</t>
  </si>
  <si>
    <t>Elkdata OÜ</t>
  </si>
  <si>
    <t xml:space="preserve"> jarvamaakohaliktoit.ee Veebimajutus: Pluss (01.02.2024-01.02.2025)</t>
  </si>
  <si>
    <t>29.02.2024</t>
  </si>
  <si>
    <t>Sõidupäevik 24-02-01</t>
  </si>
  <si>
    <t>Isikliku sõiduauto kompensatsioon veebruar</t>
  </si>
  <si>
    <t>Sõidupäevik 24-02-02</t>
  </si>
  <si>
    <t>SEB Teenustasu</t>
  </si>
  <si>
    <t>telefon, internet veebruar, Microsoft Office litsents</t>
  </si>
  <si>
    <t>04.03.2024</t>
  </si>
  <si>
    <t>SEB 918777-Ärikliendi pakett S - hooldustasu märtsi eest</t>
  </si>
  <si>
    <t>05.03.2024</t>
  </si>
  <si>
    <t>Üür mitteeluruumidelt 01.03.2024 - 31.03.2024</t>
  </si>
  <si>
    <t>08.03.2024</t>
  </si>
  <si>
    <t>jarvamaakohaliktoit.ee Domeeni pikendamine (22.04.2024 - 22.04.2025)</t>
  </si>
  <si>
    <t>14.03.2024</t>
  </si>
  <si>
    <t>Sõidupäevik nr. 24-03-02</t>
  </si>
  <si>
    <t>Isikliku sõiduauto kompensatsioon märts</t>
  </si>
  <si>
    <t>Sõidupäevik nr. 24-03-01</t>
  </si>
  <si>
    <t>04.04.2024</t>
  </si>
  <si>
    <t>SEB 918777-Ärikliendi pakett S - hooldustasu aprilli eest</t>
  </si>
  <si>
    <t>31.03.2024</t>
  </si>
  <si>
    <t>telefon internet  märts</t>
  </si>
  <si>
    <t>01.04.2024</t>
  </si>
  <si>
    <t>Üür mitteeluruumidelt 01.04.2024 - 30.04.2024</t>
  </si>
  <si>
    <t>30.04.2024</t>
  </si>
  <si>
    <t>telefon, internet, aprill, Microsoft Office litsents</t>
  </si>
  <si>
    <t>02.05.2024</t>
  </si>
  <si>
    <t>Üür mitteeluruumidelt 01.05.2024 - 31.05.2024</t>
  </si>
  <si>
    <t>04.05.2024</t>
  </si>
  <si>
    <t>SEB 918777-Ärikliendi pakett S - hooldustasu mai eest</t>
  </si>
  <si>
    <t>31.05.2024</t>
  </si>
  <si>
    <t>telefon, internet, mai, M365 Business Standard litsents</t>
  </si>
  <si>
    <t>Sõidupäevik 24-05-01</t>
  </si>
  <si>
    <t>Getter Klaas</t>
  </si>
  <si>
    <t>Isikliku sõiduauto kompensatsioon mai</t>
  </si>
  <si>
    <t>04.06.2024</t>
  </si>
  <si>
    <t>SEB 918777-Ärikliendi pakett S - hooldustasu juuni eest</t>
  </si>
  <si>
    <t>Üür mitteeluruumidelt 01.06.2024 - 30.06.2024</t>
  </si>
  <si>
    <t>30.06.2024</t>
  </si>
  <si>
    <t>telefon, internet, juuni, M365 Business Standard litsents</t>
  </si>
  <si>
    <t>Sõidupäevik 24-06-01</t>
  </si>
  <si>
    <t>Isikliku sõiduauto kompensatsioon juuni</t>
  </si>
  <si>
    <t>01.07.2024</t>
  </si>
  <si>
    <t>Üür mitteeluruumidelt 01.07.2024 - 31.07.2024</t>
  </si>
  <si>
    <t>04.07.2024</t>
  </si>
  <si>
    <t>SEB 918777-Ärikliendi pakett S - hooldustasu juuli eest</t>
  </si>
  <si>
    <t>31.07.2024</t>
  </si>
  <si>
    <t>telefon, internet, juuli, M365 Business Standard litsents</t>
  </si>
  <si>
    <t>04.08.2024</t>
  </si>
  <si>
    <t>SEB 918777-Standard pakett - hooldustasu augusti eest</t>
  </si>
  <si>
    <t>05.08.2024</t>
  </si>
  <si>
    <t>Üür ja rent mitteeluruumidelt 01.08.2024 - 31.08.2024</t>
  </si>
  <si>
    <t>26.08.2024</t>
  </si>
  <si>
    <t>Sõidupäevik august</t>
  </si>
  <si>
    <t>Terje Kuusmann</t>
  </si>
  <si>
    <t>Isikliku sõiduauto kompensatsioon august</t>
  </si>
  <si>
    <t>31.08.2024</t>
  </si>
  <si>
    <t>telefon, internet, august, M365 Business Standard litsents</t>
  </si>
  <si>
    <t>02.09.2024</t>
  </si>
  <si>
    <t>Üür ja rent mitteeluruumidelt 01.09.2024 - 30.09.2024</t>
  </si>
  <si>
    <t>04.09.2024</t>
  </si>
  <si>
    <r>
      <rPr>
        <rFont val="Lato, sans-serif"/>
        <color rgb="FF333333"/>
        <sz val="11.0"/>
      </rPr>
      <t>Standard pakett - hooldustasu septembri eest</t>
    </r>
  </si>
  <si>
    <t>30.09.2024</t>
  </si>
  <si>
    <t>telefon, internet, september , M365 Business Standard litsents</t>
  </si>
  <si>
    <t>01.10.2024</t>
  </si>
  <si>
    <t>Üür ja rent mitteeluruumidelt 01.10.2024 - 31.10.2024</t>
  </si>
  <si>
    <t>04.10.2024</t>
  </si>
  <si>
    <t>Standard pakett - hooldustasu oktoobri eest</t>
  </si>
  <si>
    <t>31.10.2024</t>
  </si>
  <si>
    <t>04.11.2024</t>
  </si>
  <si>
    <t>-Standard pakett - hooldustasu novembri eest</t>
  </si>
  <si>
    <t>Muud otsesed kulud EELARVE</t>
  </si>
  <si>
    <t>Muud otsesed kulud TEGELIK</t>
  </si>
  <si>
    <t>15.01.2024</t>
  </si>
  <si>
    <t>Pille Riided OÜ</t>
  </si>
  <si>
    <t>kohvipaus 15.01.24 juhatuse koosolek</t>
  </si>
  <si>
    <t>29.01.2024</t>
  </si>
  <si>
    <t>mittetulundusühing Allikaveed</t>
  </si>
  <si>
    <t>JAP üldkogu 15.01.2024 saali rent,kohvilaud</t>
  </si>
  <si>
    <t>Postiivne Tulem OÜ</t>
  </si>
  <si>
    <t>Raamatupidamisteenus jaanuar</t>
  </si>
  <si>
    <t>12.02.2024</t>
  </si>
  <si>
    <t>Mailander OÜ</t>
  </si>
  <si>
    <t>JAP Juhatuse kohvipaus 12.02.24 12le</t>
  </si>
  <si>
    <t>27.02.2024</t>
  </si>
  <si>
    <t>JAP juhatuse kohvipaus 27.02.24</t>
  </si>
  <si>
    <t>19.02.2024</t>
  </si>
  <si>
    <t>MA230127</t>
  </si>
  <si>
    <t>AVAC Audit OÜ</t>
  </si>
  <si>
    <t xml:space="preserve">Audiitori kokkuleppelised toimingud </t>
  </si>
  <si>
    <t>Raamatupidamisteenus veebruar</t>
  </si>
  <si>
    <t>15.03.2024</t>
  </si>
  <si>
    <t>VAO KÜLASELTS</t>
  </si>
  <si>
    <t>13.03.2024  üldkoosolek esitlustehnika rent , ruumide rent , kohvipaus</t>
  </si>
  <si>
    <t>Raamatupidamisteenus märts</t>
  </si>
  <si>
    <t>17.04.2024</t>
  </si>
  <si>
    <t>Purgapere OÜ</t>
  </si>
  <si>
    <t>2024 M 1.1 ja M1.2 tehnilise kontrolli läbiviimine</t>
  </si>
  <si>
    <t>Raamatupidamisteenus aprill</t>
  </si>
  <si>
    <t>OÜ KILPLANE</t>
  </si>
  <si>
    <t xml:space="preserve">seminariruumi, esitlustehnika rent ja toitlustamine( Hindamiskomisjoni koosolek 2.05.24)
</t>
  </si>
  <si>
    <t>14.05.2024</t>
  </si>
  <si>
    <t xml:space="preserve"> juhatuse kohvipaus, 13.05.24</t>
  </si>
  <si>
    <t>20.05.2024</t>
  </si>
  <si>
    <t>üldkogu 13.05.2024 saali rent ja kohvilaud</t>
  </si>
  <si>
    <t>21.05.2024</t>
  </si>
  <si>
    <t>OÜ EMENTORE</t>
  </si>
  <si>
    <t xml:space="preserve">Käsundusleping: MTÜ Järva Arengu Partnerid hindamiskomisjoni sekretäri töö </t>
  </si>
  <si>
    <t>Raamatupidamisteenus mai</t>
  </si>
  <si>
    <t>juhatuse kohvipaus 3.06.24</t>
  </si>
  <si>
    <t>Raamatupidamisteenus juuni</t>
  </si>
  <si>
    <t>Raamatupidamisteenus juuli</t>
  </si>
  <si>
    <t>13.08.2024</t>
  </si>
  <si>
    <t>JAP juhatuse kohvipaus 12.08.24</t>
  </si>
  <si>
    <t>Raamatupidamisteenus august</t>
  </si>
  <si>
    <t>10.09.2024</t>
  </si>
  <si>
    <t>JAP juhatuse kohvipaus 09.09.2024</t>
  </si>
  <si>
    <t>Raamatupidamisteenus september</t>
  </si>
  <si>
    <t>07.10.2024</t>
  </si>
  <si>
    <t>MTÜ Keerlev Kandik</t>
  </si>
  <si>
    <t xml:space="preserve"> juhatuse kohvilaud 07.10.2024</t>
  </si>
  <si>
    <t>30.10.2024</t>
  </si>
  <si>
    <t>üldkogu 26.10.2024 saali rent ja kohvilaud</t>
  </si>
  <si>
    <t>Tegevuspiirkonna elavdamise kulud EELARVE</t>
  </si>
  <si>
    <t>Tegevuspiirkonna elavdamise kulud TEGELIK</t>
  </si>
  <si>
    <t>18.01.2024</t>
  </si>
  <si>
    <t>AS Postimees Grupp</t>
  </si>
  <si>
    <t>taotlusvooru edasi lükkamise teade</t>
  </si>
  <si>
    <t>ESF+ taotluse esitamise teade</t>
  </si>
  <si>
    <t>28.02.2024</t>
  </si>
  <si>
    <t>ME162988-1</t>
  </si>
  <si>
    <t>CV Keskus OÜ</t>
  </si>
  <si>
    <t>tegevjuhi ja konsultandi kuulutus CV Keskuses</t>
  </si>
  <si>
    <t>konsultandi ja tegevjuhi töökuulutus</t>
  </si>
  <si>
    <t>20.03.2024</t>
  </si>
  <si>
    <t>Eesti LEADER Liit</t>
  </si>
  <si>
    <t xml:space="preserve">2024 a liikmemaks </t>
  </si>
  <si>
    <t>MT-1171</t>
  </si>
  <si>
    <t>OÜ Mõtleja Tigu</t>
  </si>
  <si>
    <t>5*Nature+ ringsõit 14.05.2024 Esna Galerii külastus ja lõunasöök</t>
  </si>
  <si>
    <t>15.05.2024</t>
  </si>
  <si>
    <t>MA24038</t>
  </si>
  <si>
    <t>mittetulundusühing EQUILIBRE</t>
  </si>
  <si>
    <t xml:space="preserve">Töötoad 5*Nature + ringsõit 14.05 </t>
  </si>
  <si>
    <t>Hindreku Turismitalu OÜ</t>
  </si>
  <si>
    <t>5*Nature + 14.05 ringsõit õhtusöök</t>
  </si>
  <si>
    <t>18.05.2024</t>
  </si>
  <si>
    <t>LaSpa Group OÜ</t>
  </si>
  <si>
    <t>5*Nature + majutus</t>
  </si>
  <si>
    <t>06.06.2024</t>
  </si>
  <si>
    <t>MTÜ AUTOSERT JÄRVA-JAANI</t>
  </si>
  <si>
    <t>Järva-Jaani Autosert ringsõidu külastus(5 Nature+  ringsõit)</t>
  </si>
  <si>
    <t>13.07.2024</t>
  </si>
  <si>
    <t>Lääne-Harju Koostöökogu</t>
  </si>
  <si>
    <t>5 Star Nature + projekti viimane koosolek 15-18.05.2024 LHKK piirkonnas õppereisi seminarid/matkad, ekskursioonid, sissepääsud tasulistele objektidele</t>
  </si>
  <si>
    <t>5 Star Nature +  viimane koosolek 15-18.05.2024 LHKK piirkonnas õppereisi toitlustus 15 -17.05.2024</t>
  </si>
  <si>
    <t>5 Star Nature +  viimane koosolek 15-18.05.2024 LHKK piirkonnas õppereisi jagatud transport</t>
  </si>
  <si>
    <t>Maaelu Teadmuskeskus</t>
  </si>
  <si>
    <t>LEADER suveseminar 13-14.08.2024 osalemise tasu Terje Kuusmann, Getter Klaas</t>
  </si>
  <si>
    <t>22.08.2024</t>
  </si>
  <si>
    <t>JT vaba 1/4 12m 142x191, 22.08.2024, Järva Arengu Partnerid, Taotlusvoor</t>
  </si>
  <si>
    <t>16.09.2024</t>
  </si>
  <si>
    <t>Ettevõtluse meetmete 2.1 ja 2.2 infopäev 11.09.2024 kohvipaus</t>
  </si>
  <si>
    <t>JAP LEADER projektide kulud KOKKU EELARVE</t>
  </si>
  <si>
    <t>0.9</t>
  </si>
  <si>
    <t>JAP LEADER projektide kulud KOKKU TEGELIK</t>
  </si>
  <si>
    <t>JAP Arukad külad 2 ühisprojekti kulud  kokku</t>
  </si>
  <si>
    <t>JAP Arukad külad 2 ühisprojekti kulud TEGELIK</t>
  </si>
  <si>
    <t>12.01.2024</t>
  </si>
  <si>
    <t>MA2400001</t>
  </si>
  <si>
    <t>Mittetulundusühing Luiga Käsitöötalu</t>
  </si>
  <si>
    <t xml:space="preserve">Talveseminari ringsõidu puuskulptuuride külastus ja lugu 12.01.2024 </t>
  </si>
  <si>
    <t>13.01.2024</t>
  </si>
  <si>
    <t>OSAÜHING RAUD MEEDIA</t>
  </si>
  <si>
    <t>Talveseminari ettekanne Mihkel Raud  11.01.2024</t>
  </si>
  <si>
    <t>Normaalne OÜ</t>
  </si>
  <si>
    <t xml:space="preserve"> Võrgustusõhtu Pühajärvel 11.01.2024 ettevalmistamine ja juhtimine   </t>
  </si>
  <si>
    <t>16.01.2024</t>
  </si>
  <si>
    <t>aktsiaselts Pühajärve Puhkekodu</t>
  </si>
  <si>
    <t>Talveseminari 11.-12.01.2024 ruumide rent, toitlustamine, majutus</t>
  </si>
  <si>
    <t>Sargvere Maakultuuri Edendamise Selts</t>
  </si>
  <si>
    <t>Paide linna külade mõttekoda 16.01.2024 ruumide rent kohvipaaus</t>
  </si>
  <si>
    <t>24.01.2024</t>
  </si>
  <si>
    <t>Koikküla Farmide OÜ</t>
  </si>
  <si>
    <t>Talveseminari ringsõidu 12.01.2024 toitlustamine Hargla Maakultuurimajas</t>
  </si>
  <si>
    <t>Osaühing Niinsalu</t>
  </si>
  <si>
    <t>11.01-12.01.2024 transporditeenus Ahula-Pühajärve-Taheva piirkond-Ahula(Talveseminar)</t>
  </si>
  <si>
    <t>peidus</t>
  </si>
  <si>
    <t>JAP Piirkondade väärtus kasvab koostöös projekti kulud EELARVE</t>
  </si>
  <si>
    <t>JAP UUE projekti kulud TEGELIK</t>
  </si>
  <si>
    <t>27.09.2024</t>
  </si>
  <si>
    <t>KÜ Kujundus OÜ</t>
  </si>
  <si>
    <t>Reklaamide kujundus ja trükiteenus (periood: september-oktoober 2024)  kogus : 3 komplekti/kolmapäeva</t>
  </si>
  <si>
    <t>Projekt 10</t>
  </si>
  <si>
    <t>Arukate Külade Arenguprogramm (Arukad Külad)</t>
  </si>
  <si>
    <t>Arukad Külad projekti kulud TEGELIK</t>
  </si>
  <si>
    <t>26.01.2024</t>
  </si>
  <si>
    <t>MA2400008_2</t>
  </si>
  <si>
    <t>Prudens OÜ</t>
  </si>
  <si>
    <t>Stressi ja läbipõlemise ennetamise koolitus 19. ja 26. jaanuar 2024</t>
  </si>
  <si>
    <t>Projekt 11</t>
  </si>
  <si>
    <t>JAP Noorteprojekt kulud EELARVE</t>
  </si>
  <si>
    <t>JAP Noorteprojekt - projekti kulud TEGELIK</t>
  </si>
  <si>
    <t>16.04.2024</t>
  </si>
  <si>
    <t>Tõrva VM OÜ</t>
  </si>
  <si>
    <t>Majutus</t>
  </si>
  <si>
    <t>MT  13-21.2/24/1899</t>
  </si>
  <si>
    <t>22.04.2024</t>
  </si>
  <si>
    <t>FELLINI KOHVIK OÜ</t>
  </si>
  <si>
    <t>Toitlustamine 17 inimest</t>
  </si>
  <si>
    <t>23.04.2024</t>
  </si>
  <si>
    <t>Marex Grupp OÜ</t>
  </si>
  <si>
    <t>"Noorteprojekti" toitlustamine</t>
  </si>
  <si>
    <t>25.04.2024</t>
  </si>
  <si>
    <t>Ugandi Toitlustus OÜ</t>
  </si>
  <si>
    <t>Toitlustus 17-le</t>
  </si>
  <si>
    <t>28.04.2024</t>
  </si>
  <si>
    <t>MTÜ Alternatiiv</t>
  </si>
  <si>
    <t xml:space="preserve">Koolitus „Noorteprojektide koostamine ja taotlemisvõimalused“ 19.02.2024 </t>
  </si>
  <si>
    <t>MT  13-21.2/24/2914</t>
  </si>
  <si>
    <t>29.04.2024</t>
  </si>
  <si>
    <t>2024/82</t>
  </si>
  <si>
    <t xml:space="preserve">22.04-23.04-24.04 transporditeenus </t>
  </si>
  <si>
    <t>Pintmann Grupp OÜ</t>
  </si>
  <si>
    <t>Õhtusöögiga majutuspakett  (16 in)</t>
  </si>
  <si>
    <t>26.06.2024</t>
  </si>
  <si>
    <t>Bremmer Tours OÜ</t>
  </si>
  <si>
    <t>Järva valla malevlaste väljasõit 28.06.2024</t>
  </si>
  <si>
    <t>Pro Consensio Grupp OÜ</t>
  </si>
  <si>
    <t>2-osaline Noorsootöö planeerimine mitteformaalse tegevusena koolitus 1. juuli ja 30. august Järvamaa noorsootöötajatele</t>
  </si>
  <si>
    <t xml:space="preserve">Projekt </t>
  </si>
  <si>
    <t>JAP Projekt"Pandeemia" kulud EELARVE</t>
  </si>
  <si>
    <t>JAP Projekt "Pandeemia" - projekti kulud TEGELIK</t>
  </si>
  <si>
    <t>02.10.2024</t>
  </si>
  <si>
    <t>MA241089</t>
  </si>
  <si>
    <t>Järiste Veinitalu OÜ</t>
  </si>
  <si>
    <t>Ettevõtte tutvustus 01.10.2024( õppekäik 1.-2. oktoober 2024 Tartumaale)</t>
  </si>
  <si>
    <t>MT 13-21.2/24/3215</t>
  </si>
  <si>
    <t>MTÜ Jaago Sõbrad</t>
  </si>
  <si>
    <t>Jaago talu tutvustus 1.10.2024( õppekäik 1.-2. oktoober 2024 Tartumaale)</t>
  </si>
  <si>
    <t>Sihtasutus Luke Mõis</t>
  </si>
  <si>
    <t>Ruumide rent ja toitlustus( õppekäik 1.-2. oktoober 2024 Tartumaale)</t>
  </si>
  <si>
    <t>OÜ Slaker</t>
  </si>
  <si>
    <t>Toitlustus Mõisa Tallis Alatskivil 02.10.2024 ( õppekäik 1.-2. oktoober 2024 Tartumaale)</t>
  </si>
  <si>
    <t>OÜ Netsest</t>
  </si>
  <si>
    <t>Transporditeenus ( õppekäik 1.-2. oktoober 2024 Tartumaale)</t>
  </si>
  <si>
    <t>Alatskivi Mõisamaitsed OÜ</t>
  </si>
  <si>
    <t>Külastustasu</t>
  </si>
  <si>
    <t>08.10.2024</t>
  </si>
  <si>
    <t>V SpaaHotell OÜ</t>
  </si>
  <si>
    <t>Toitlustus 01.10.2024(Õppekäik Tartumaale 1.-2. oktoober 2024)</t>
  </si>
  <si>
    <t>17.10.2024</t>
  </si>
  <si>
    <t xml:space="preserve">Majutus (01.10.2024-02.10.2024) </t>
  </si>
  <si>
    <t>Omakulud / mitteabikõlbulikud kulud EELARVE</t>
  </si>
  <si>
    <t>kokku</t>
  </si>
  <si>
    <t>Omakulud / mitteabikõlbulikud kulud TEGELIK</t>
  </si>
  <si>
    <t>07.02.2024</t>
  </si>
  <si>
    <t>TSD1</t>
  </si>
  <si>
    <t>Maksu-ja Tollliamet</t>
  </si>
  <si>
    <t>TSD 1 Lisa 4 ja 5</t>
  </si>
  <si>
    <t>07.03.2024</t>
  </si>
  <si>
    <t>TSD2</t>
  </si>
  <si>
    <t xml:space="preserve">TSD 2 Lisa 4 </t>
  </si>
  <si>
    <t>05.04.2024</t>
  </si>
  <si>
    <t>TSD3</t>
  </si>
  <si>
    <t>TSD 3 Lisa 5</t>
  </si>
  <si>
    <t>09.05.2024</t>
  </si>
  <si>
    <t>TSD4</t>
  </si>
  <si>
    <t>TSD 4 Lisa 5 ja 4</t>
  </si>
  <si>
    <t>07.06.2024</t>
  </si>
  <si>
    <t>TSD5</t>
  </si>
  <si>
    <t>TSD 5 Lisa 5 ja 4</t>
  </si>
  <si>
    <t>05.07.2024</t>
  </si>
  <si>
    <t>TSD6</t>
  </si>
  <si>
    <t>TSD6 Lisa 4</t>
  </si>
  <si>
    <t>08.08.2024</t>
  </si>
  <si>
    <t>TSD 7</t>
  </si>
  <si>
    <t>TSD 7 Lisa5</t>
  </si>
  <si>
    <t>06.09.2024</t>
  </si>
  <si>
    <t>TSD 8</t>
  </si>
  <si>
    <r>
      <rPr>
        <rFont val="Calibri"/>
        <color rgb="FF333333"/>
        <sz val="11.0"/>
      </rPr>
      <t>TSD 8 Lisa4</t>
    </r>
  </si>
  <si>
    <t>09.09.2024</t>
  </si>
  <si>
    <t>kuluaruanne 2409</t>
  </si>
  <si>
    <t>lõikelilled</t>
  </si>
  <si>
    <t>TSD 9</t>
  </si>
  <si>
    <t>TSD 9 Lisa 4 ja lisa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</si>
</sst>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-m"/>
    <numFmt numFmtId="165" formatCode="yyyy/m"/>
    <numFmt numFmtId="166" formatCode="m/d"/>
  </numFmts>
  <fonts count="32">
    <font>
      <sz val="10.0"/>
      <color rgb="FF000000"/>
      <name val="Arial"/>
      <scheme val="minor"/>
    </font>
    <font>
      <sz val="11.0"/>
      <color theme="1"/>
      <name val="Calibri"/>
    </font>
    <font>
      <sz val="11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  <font>
      <b/>
      <sz val="11.0"/>
      <color rgb="FFFF0000"/>
      <name val="Arial"/>
    </font>
    <font>
      <sz val="11.0"/>
      <color rgb="FFFF0000"/>
      <name val="Arial"/>
    </font>
    <font>
      <sz val="11.0"/>
      <color rgb="FF000000"/>
      <name val="Calibri"/>
    </font>
    <font>
      <i/>
      <sz val="11.0"/>
      <color rgb="FFFF0000"/>
      <name val="Arial"/>
    </font>
    <font>
      <sz val="10.0"/>
      <color theme="1"/>
      <name val="Arial"/>
    </font>
    <font>
      <b/>
      <sz val="11.0"/>
      <color rgb="FF800000"/>
      <name val="Arial"/>
    </font>
    <font>
      <b/>
      <sz val="11.0"/>
      <color theme="1"/>
      <name val="Calibri"/>
    </font>
    <font>
      <i/>
      <sz val="11.0"/>
      <color theme="1"/>
      <name val="Arial"/>
    </font>
    <font>
      <b/>
      <i/>
      <sz val="11.0"/>
      <color theme="1"/>
      <name val="Arial"/>
    </font>
    <font>
      <strike/>
      <sz val="11.0"/>
      <color theme="1"/>
      <name val="Arial"/>
    </font>
    <font>
      <strike/>
      <sz val="11.0"/>
      <color theme="1"/>
      <name val="Calibri"/>
    </font>
    <font>
      <sz val="11.0"/>
      <color rgb="FF000000"/>
      <name val="Arial"/>
    </font>
    <font>
      <i/>
      <sz val="11.0"/>
      <color rgb="FF000000"/>
      <name val="Arial"/>
    </font>
    <font>
      <b/>
      <sz val="11.0"/>
      <color rgb="FFFF6D01"/>
      <name val="Arial"/>
    </font>
    <font>
      <i/>
      <sz val="9.0"/>
      <color theme="1"/>
      <name val="Arial"/>
    </font>
    <font>
      <i/>
      <sz val="11.0"/>
      <color rgb="FF800000"/>
      <name val="Arial"/>
    </font>
    <font>
      <b/>
      <sz val="11.0"/>
      <color rgb="FF980000"/>
      <name val="Arial"/>
    </font>
    <font>
      <b/>
      <sz val="14.0"/>
      <color theme="1"/>
      <name val="Calibri"/>
    </font>
    <font>
      <i/>
      <sz val="11.0"/>
      <color rgb="FFFF0000"/>
      <name val="Calibri"/>
    </font>
    <font>
      <b/>
      <sz val="11.0"/>
      <color rgb="FF85200C"/>
      <name val="Calibri"/>
    </font>
    <font>
      <sz val="11.0"/>
      <color rgb="FF85200C"/>
      <name val="Calibri"/>
    </font>
    <font>
      <sz val="11.0"/>
      <color rgb="FF333333"/>
      <name val="Lato"/>
    </font>
    <font>
      <sz val="11.0"/>
      <color rgb="FF1F1F1F"/>
      <name val="Calibri"/>
    </font>
    <font>
      <sz val="11.0"/>
      <color rgb="FF333333"/>
      <name val="Calibri"/>
    </font>
    <font>
      <sz val="12.0"/>
      <color theme="1"/>
      <name val="Times New Roman"/>
    </font>
    <font>
      <i/>
      <sz val="11.0"/>
      <color theme="1"/>
      <name val="Calibri"/>
    </font>
    <font>
      <b/>
      <sz val="12.0"/>
      <color theme="1"/>
      <name val="Times New Roman"/>
    </font>
  </fonts>
  <fills count="18">
    <fill>
      <patternFill patternType="none"/>
    </fill>
    <fill>
      <patternFill patternType="lightGray"/>
    </fill>
    <fill>
      <patternFill patternType="solid">
        <fgColor rgb="FFFFE699"/>
        <bgColor rgb="FFFFE699"/>
      </patternFill>
    </fill>
    <fill>
      <patternFill patternType="solid">
        <fgColor rgb="FFCCFFFF"/>
        <bgColor rgb="FFCCFFFF"/>
      </patternFill>
    </fill>
    <fill>
      <patternFill patternType="solid">
        <fgColor rgb="FFBDD7EE"/>
        <bgColor rgb="FFBDD7EE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E2EFDA"/>
        <bgColor rgb="FFE2EFDA"/>
      </patternFill>
    </fill>
    <fill>
      <patternFill patternType="solid">
        <fgColor rgb="FFB6D7A8"/>
        <bgColor rgb="FFB6D7A8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E2EFD9"/>
        <bgColor rgb="FFE2EFD9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thin">
        <color rgb="FFFFFFFF"/>
      </left>
    </border>
    <border>
      <right style="medium">
        <color rgb="FFCCCCCC"/>
      </right>
      <top style="medium">
        <color rgb="FFCCCCCC"/>
      </top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  <top style="medium">
        <color rgb="FFCCCCCC"/>
      </top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right style="medium">
        <color rgb="FFCCCCCC"/>
      </right>
      <bottom style="medium">
        <color rgb="FFCCCCCC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2" fontId="2" numFmtId="0" xfId="0" applyAlignment="1" applyFill="1" applyFont="1">
      <alignment readingOrder="0" vertical="bottom"/>
    </xf>
    <xf borderId="0" fillId="2" fontId="1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4" numFmtId="0" xfId="0" applyFont="1"/>
    <xf borderId="1" fillId="2" fontId="1" numFmtId="0" xfId="0" applyAlignment="1" applyBorder="1" applyFont="1">
      <alignment vertical="bottom"/>
    </xf>
    <xf borderId="2" fillId="2" fontId="1" numFmtId="0" xfId="0" applyAlignment="1" applyBorder="1" applyFont="1">
      <alignment vertical="bottom"/>
    </xf>
    <xf borderId="2" fillId="2" fontId="2" numFmtId="0" xfId="0" applyAlignment="1" applyBorder="1" applyFont="1">
      <alignment horizontal="center" vertical="bottom"/>
    </xf>
    <xf borderId="2" fillId="2" fontId="2" numFmtId="0" xfId="0" applyAlignment="1" applyBorder="1" applyFont="1">
      <alignment horizontal="center" vertical="bottom"/>
    </xf>
    <xf borderId="3" fillId="2" fontId="3" numFmtId="0" xfId="0" applyAlignment="1" applyBorder="1" applyFont="1">
      <alignment horizontal="center" vertical="bottom"/>
    </xf>
    <xf borderId="3" fillId="2" fontId="3" numFmtId="0" xfId="0" applyAlignment="1" applyBorder="1" applyFont="1">
      <alignment horizontal="center" readingOrder="0" vertical="bottom"/>
    </xf>
    <xf borderId="4" fillId="2" fontId="2" numFmtId="0" xfId="0" applyAlignment="1" applyBorder="1" applyFont="1">
      <alignment vertical="bottom"/>
    </xf>
    <xf borderId="0" fillId="2" fontId="5" numFmtId="0" xfId="0" applyAlignment="1" applyFont="1">
      <alignment horizontal="center" vertical="bottom"/>
    </xf>
    <xf borderId="0" fillId="2" fontId="2" numFmtId="0" xfId="0" applyAlignment="1" applyFont="1">
      <alignment horizontal="center" vertical="bottom"/>
    </xf>
    <xf borderId="3" fillId="2" fontId="1" numFmtId="0" xfId="0" applyAlignment="1" applyBorder="1" applyFont="1">
      <alignment vertical="bottom"/>
    </xf>
    <xf borderId="1" fillId="0" fontId="2" numFmtId="0" xfId="0" applyAlignment="1" applyBorder="1" applyFont="1">
      <alignment vertical="bottom"/>
    </xf>
    <xf borderId="5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5" fillId="3" fontId="2" numFmtId="0" xfId="0" applyAlignment="1" applyBorder="1" applyFill="1" applyFont="1">
      <alignment horizontal="right" vertical="bottom"/>
    </xf>
    <xf borderId="2" fillId="3" fontId="2" numFmtId="0" xfId="0" applyAlignment="1" applyBorder="1" applyFont="1">
      <alignment horizontal="right" vertical="bottom"/>
    </xf>
    <xf borderId="2" fillId="0" fontId="1" numFmtId="0" xfId="0" applyAlignment="1" applyBorder="1" applyFont="1">
      <alignment vertical="bottom"/>
    </xf>
    <xf borderId="2" fillId="0" fontId="2" numFmtId="0" xfId="0" applyAlignment="1" applyBorder="1" applyFont="1">
      <alignment horizontal="right" vertical="bottom"/>
    </xf>
    <xf borderId="4" fillId="0" fontId="2" numFmtId="0" xfId="0" applyAlignment="1" applyBorder="1" applyFont="1">
      <alignment vertical="bottom"/>
    </xf>
    <xf borderId="5" fillId="0" fontId="6" numFmtId="0" xfId="0" applyAlignment="1" applyBorder="1" applyFont="1">
      <alignment readingOrder="0" vertical="bottom"/>
    </xf>
    <xf borderId="5" fillId="3" fontId="2" numFmtId="0" xfId="0" applyAlignment="1" applyBorder="1" applyFont="1">
      <alignment horizontal="right" readingOrder="0" vertical="bottom"/>
    </xf>
    <xf borderId="5" fillId="0" fontId="1" numFmtId="0" xfId="0" applyAlignment="1" applyBorder="1" applyFont="1">
      <alignment vertical="bottom"/>
    </xf>
    <xf borderId="1" fillId="0" fontId="7" numFmtId="0" xfId="0" applyAlignment="1" applyBorder="1" applyFont="1">
      <alignment horizontal="right" readingOrder="0" shrinkToFit="0" vertical="bottom" wrapText="0"/>
    </xf>
    <xf borderId="5" fillId="0" fontId="8" numFmtId="0" xfId="0" applyAlignment="1" applyBorder="1" applyFont="1">
      <alignment horizontal="right" readingOrder="0" vertical="bottom"/>
    </xf>
    <xf borderId="5" fillId="0" fontId="1" numFmtId="0" xfId="0" applyAlignment="1" applyBorder="1" applyFont="1">
      <alignment readingOrder="0" vertical="bottom"/>
    </xf>
    <xf borderId="6" fillId="0" fontId="1" numFmtId="0" xfId="0" applyAlignment="1" applyBorder="1" applyFont="1">
      <alignment vertical="bottom"/>
    </xf>
    <xf borderId="5" fillId="0" fontId="2" numFmtId="0" xfId="0" applyAlignment="1" applyBorder="1" applyFont="1">
      <alignment horizontal="right" vertical="bottom"/>
    </xf>
    <xf borderId="6" fillId="0" fontId="2" numFmtId="0" xfId="0" applyAlignment="1" applyBorder="1" applyFont="1">
      <alignment horizontal="right" vertical="bottom"/>
    </xf>
    <xf borderId="6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vertical="bottom"/>
    </xf>
    <xf borderId="5" fillId="0" fontId="9" numFmtId="0" xfId="0" applyAlignment="1" applyBorder="1" applyFont="1">
      <alignment readingOrder="0" shrinkToFit="0" vertical="bottom" wrapText="1"/>
    </xf>
    <xf borderId="7" fillId="0" fontId="1" numFmtId="0" xfId="0" applyAlignment="1" applyBorder="1" applyFont="1">
      <alignment readingOrder="0" vertical="bottom"/>
    </xf>
    <xf borderId="2" fillId="0" fontId="1" numFmtId="0" xfId="0" applyAlignment="1" applyBorder="1" applyFont="1">
      <alignment horizontal="right" readingOrder="0" vertical="bottom"/>
    </xf>
    <xf borderId="2" fillId="0" fontId="1" numFmtId="0" xfId="0" applyAlignment="1" applyBorder="1" applyFont="1">
      <alignment horizontal="right" vertical="bottom"/>
    </xf>
    <xf borderId="8" fillId="0" fontId="1" numFmtId="0" xfId="0" applyAlignment="1" applyBorder="1" applyFont="1">
      <alignment horizontal="right" readingOrder="0" vertical="bottom"/>
    </xf>
    <xf borderId="4" fillId="0" fontId="1" numFmtId="0" xfId="0" applyAlignment="1" applyBorder="1" applyFont="1">
      <alignment vertical="bottom"/>
    </xf>
    <xf borderId="5" fillId="0" fontId="2" numFmtId="0" xfId="0" applyAlignment="1" applyBorder="1" applyFont="1">
      <alignment shrinkToFit="0" vertical="bottom" wrapText="1"/>
    </xf>
    <xf borderId="7" fillId="0" fontId="1" numFmtId="0" xfId="0" applyAlignment="1" applyBorder="1" applyFont="1">
      <alignment vertical="bottom"/>
    </xf>
    <xf borderId="5" fillId="3" fontId="2" numFmtId="0" xfId="0" applyAlignment="1" applyBorder="1" applyFont="1">
      <alignment shrinkToFit="0" vertical="bottom" wrapText="1"/>
    </xf>
    <xf borderId="5" fillId="3" fontId="2" numFmtId="0" xfId="0" applyAlignment="1" applyBorder="1" applyFont="1">
      <alignment horizontal="center" readingOrder="0" shrinkToFit="0" vertical="bottom" wrapText="1"/>
    </xf>
    <xf borderId="5" fillId="3" fontId="1" numFmtId="0" xfId="0" applyAlignment="1" applyBorder="1" applyFont="1">
      <alignment vertical="bottom"/>
    </xf>
    <xf borderId="6" fillId="2" fontId="1" numFmtId="0" xfId="0" applyAlignment="1" applyBorder="1" applyFont="1">
      <alignment vertical="bottom"/>
    </xf>
    <xf borderId="1" fillId="2" fontId="2" numFmtId="1" xfId="0" applyAlignment="1" applyBorder="1" applyFont="1" applyNumberFormat="1">
      <alignment horizontal="center" readingOrder="0" vertical="bottom"/>
    </xf>
    <xf borderId="1" fillId="2" fontId="2" numFmtId="0" xfId="0" applyAlignment="1" applyBorder="1" applyFont="1">
      <alignment horizontal="center" readingOrder="0" vertical="bottom"/>
    </xf>
    <xf borderId="4" fillId="4" fontId="1" numFmtId="0" xfId="0" applyAlignment="1" applyBorder="1" applyFill="1" applyFont="1">
      <alignment vertical="bottom"/>
    </xf>
    <xf borderId="5" fillId="4" fontId="3" numFmtId="0" xfId="0" applyAlignment="1" applyBorder="1" applyFont="1">
      <alignment horizontal="center" vertical="bottom"/>
    </xf>
    <xf borderId="5" fillId="4" fontId="1" numFmtId="0" xfId="0" applyAlignment="1" applyBorder="1" applyFont="1">
      <alignment vertical="bottom"/>
    </xf>
    <xf borderId="5" fillId="4" fontId="10" numFmtId="1" xfId="0" applyAlignment="1" applyBorder="1" applyFont="1" applyNumberFormat="1">
      <alignment horizontal="right" vertical="bottom"/>
    </xf>
    <xf borderId="5" fillId="4" fontId="10" numFmtId="0" xfId="0" applyAlignment="1" applyBorder="1" applyFont="1">
      <alignment horizontal="right" vertical="bottom"/>
    </xf>
    <xf borderId="2" fillId="4" fontId="10" numFmtId="0" xfId="0" applyAlignment="1" applyBorder="1" applyFont="1">
      <alignment horizontal="right" vertical="bottom"/>
    </xf>
    <xf borderId="6" fillId="4" fontId="1" numFmtId="0" xfId="0" applyAlignment="1" applyBorder="1" applyFont="1">
      <alignment vertical="bottom"/>
    </xf>
    <xf borderId="5" fillId="4" fontId="10" numFmtId="0" xfId="0" applyAlignment="1" applyBorder="1" applyFont="1">
      <alignment horizontal="right" readingOrder="0" vertical="bottom"/>
    </xf>
    <xf borderId="4" fillId="5" fontId="3" numFmtId="0" xfId="0" applyAlignment="1" applyBorder="1" applyFill="1" applyFont="1">
      <alignment vertical="bottom"/>
    </xf>
    <xf borderId="7" fillId="5" fontId="3" numFmtId="0" xfId="0" applyAlignment="1" applyBorder="1" applyFont="1">
      <alignment vertical="bottom"/>
    </xf>
    <xf borderId="1" fillId="6" fontId="11" numFmtId="0" xfId="0" applyAlignment="1" applyBorder="1" applyFill="1" applyFont="1">
      <alignment vertical="bottom"/>
    </xf>
    <xf borderId="5" fillId="7" fontId="10" numFmtId="1" xfId="0" applyAlignment="1" applyBorder="1" applyFill="1" applyFont="1" applyNumberFormat="1">
      <alignment horizontal="right" vertical="bottom"/>
    </xf>
    <xf borderId="5" fillId="7" fontId="10" numFmtId="0" xfId="0" applyAlignment="1" applyBorder="1" applyFont="1">
      <alignment horizontal="right" vertical="bottom"/>
    </xf>
    <xf borderId="5" fillId="5" fontId="3" numFmtId="0" xfId="0" applyAlignment="1" applyBorder="1" applyFont="1">
      <alignment horizontal="right" vertical="bottom"/>
    </xf>
    <xf borderId="4" fillId="6" fontId="3" numFmtId="0" xfId="0" applyAlignment="1" applyBorder="1" applyFont="1">
      <alignment vertical="bottom"/>
    </xf>
    <xf borderId="5" fillId="6" fontId="3" numFmtId="0" xfId="0" applyAlignment="1" applyBorder="1" applyFont="1">
      <alignment vertical="bottom"/>
    </xf>
    <xf borderId="0" fillId="6" fontId="1" numFmtId="0" xfId="0" applyAlignment="1" applyFont="1">
      <alignment vertical="bottom"/>
    </xf>
    <xf borderId="4" fillId="7" fontId="10" numFmtId="1" xfId="0" applyAlignment="1" applyBorder="1" applyFont="1" applyNumberFormat="1">
      <alignment horizontal="right" readingOrder="0" vertical="bottom"/>
    </xf>
    <xf borderId="4" fillId="7" fontId="10" numFmtId="0" xfId="0" applyAlignment="1" applyBorder="1" applyFont="1">
      <alignment horizontal="right" vertical="bottom"/>
    </xf>
    <xf borderId="5" fillId="6" fontId="3" numFmtId="1" xfId="0" applyAlignment="1" applyBorder="1" applyFont="1" applyNumberFormat="1">
      <alignment horizontal="right" vertical="bottom"/>
    </xf>
    <xf borderId="2" fillId="0" fontId="12" numFmtId="0" xfId="0" applyAlignment="1" applyBorder="1" applyFont="1">
      <alignment vertical="bottom"/>
    </xf>
    <xf borderId="5" fillId="4" fontId="10" numFmtId="0" xfId="0" applyAlignment="1" applyBorder="1" applyFont="1">
      <alignment horizontal="right" vertical="bottom"/>
    </xf>
    <xf borderId="5" fillId="0" fontId="2" numFmtId="0" xfId="0" applyAlignment="1" applyBorder="1" applyFont="1">
      <alignment horizontal="right" readingOrder="0" vertical="bottom"/>
    </xf>
    <xf borderId="5" fillId="0" fontId="12" numFmtId="0" xfId="0" applyAlignment="1" applyBorder="1" applyFont="1">
      <alignment vertical="bottom"/>
    </xf>
    <xf borderId="5" fillId="0" fontId="12" numFmtId="0" xfId="0" applyAlignment="1" applyBorder="1" applyFont="1">
      <alignment readingOrder="0" shrinkToFit="0" vertical="bottom" wrapText="1"/>
    </xf>
    <xf borderId="5" fillId="4" fontId="10" numFmtId="1" xfId="0" applyAlignment="1" applyBorder="1" applyFont="1" applyNumberFormat="1">
      <alignment horizontal="right" readingOrder="0" vertical="bottom"/>
    </xf>
    <xf borderId="5" fillId="0" fontId="2" numFmtId="1" xfId="0" applyAlignment="1" applyBorder="1" applyFont="1" applyNumberFormat="1">
      <alignment horizontal="right" vertical="bottom"/>
    </xf>
    <xf borderId="4" fillId="8" fontId="3" numFmtId="0" xfId="0" applyAlignment="1" applyBorder="1" applyFill="1" applyFont="1">
      <alignment vertical="bottom"/>
    </xf>
    <xf borderId="5" fillId="8" fontId="3" numFmtId="0" xfId="0" applyAlignment="1" applyBorder="1" applyFont="1">
      <alignment vertical="bottom"/>
    </xf>
    <xf borderId="5" fillId="8" fontId="1" numFmtId="0" xfId="0" applyAlignment="1" applyBorder="1" applyFont="1">
      <alignment vertical="bottom"/>
    </xf>
    <xf borderId="5" fillId="9" fontId="10" numFmtId="0" xfId="0" applyAlignment="1" applyBorder="1" applyFill="1" applyFont="1">
      <alignment horizontal="right" readingOrder="0" vertical="bottom"/>
    </xf>
    <xf borderId="5" fillId="9" fontId="10" numFmtId="0" xfId="0" applyAlignment="1" applyBorder="1" applyFont="1">
      <alignment horizontal="right" vertical="bottom"/>
    </xf>
    <xf borderId="5" fillId="8" fontId="3" numFmtId="0" xfId="0" applyAlignment="1" applyBorder="1" applyFont="1">
      <alignment horizontal="right" vertical="bottom"/>
    </xf>
    <xf borderId="5" fillId="0" fontId="12" numFmtId="0" xfId="0" applyAlignment="1" applyBorder="1" applyFont="1">
      <alignment horizontal="right" readingOrder="0" vertical="bottom"/>
    </xf>
    <xf borderId="5" fillId="0" fontId="12" numFmtId="0" xfId="0" applyAlignment="1" applyBorder="1" applyFont="1">
      <alignment readingOrder="0" vertical="bottom"/>
    </xf>
    <xf borderId="5" fillId="0" fontId="12" numFmtId="0" xfId="0" applyAlignment="1" applyBorder="1" applyFont="1">
      <alignment horizontal="right" vertical="bottom"/>
    </xf>
    <xf borderId="5" fillId="0" fontId="10" numFmtId="0" xfId="0" applyAlignment="1" applyBorder="1" applyFont="1">
      <alignment horizontal="right" readingOrder="0" vertical="bottom"/>
    </xf>
    <xf borderId="5" fillId="0" fontId="10" numFmtId="0" xfId="0" applyAlignment="1" applyBorder="1" applyFont="1">
      <alignment horizontal="right" vertical="bottom"/>
    </xf>
    <xf borderId="4" fillId="4" fontId="10" numFmtId="0" xfId="0" applyAlignment="1" applyBorder="1" applyFont="1">
      <alignment horizontal="right" vertical="bottom"/>
    </xf>
    <xf borderId="5" fillId="5" fontId="3" numFmtId="0" xfId="0" applyAlignment="1" applyBorder="1" applyFont="1">
      <alignment vertical="bottom"/>
    </xf>
    <xf borderId="2" fillId="5" fontId="1" numFmtId="0" xfId="0" applyAlignment="1" applyBorder="1" applyFont="1">
      <alignment vertical="bottom"/>
    </xf>
    <xf borderId="5" fillId="7" fontId="10" numFmtId="0" xfId="0" applyAlignment="1" applyBorder="1" applyFont="1">
      <alignment horizontal="right" readingOrder="0" vertical="bottom"/>
    </xf>
    <xf borderId="2" fillId="5" fontId="3" numFmtId="0" xfId="0" applyAlignment="1" applyBorder="1" applyFont="1">
      <alignment horizontal="right" vertical="bottom"/>
    </xf>
    <xf borderId="5" fillId="5" fontId="13" numFmtId="0" xfId="0" applyAlignment="1" applyBorder="1" applyFont="1">
      <alignment vertical="bottom"/>
    </xf>
    <xf borderId="4" fillId="0" fontId="14" numFmtId="0" xfId="0" applyAlignment="1" applyBorder="1" applyFont="1">
      <alignment vertical="bottom"/>
    </xf>
    <xf borderId="5" fillId="0" fontId="15" numFmtId="0" xfId="0" applyAlignment="1" applyBorder="1" applyFont="1">
      <alignment vertical="bottom"/>
    </xf>
    <xf borderId="5" fillId="0" fontId="16" numFmtId="0" xfId="0" applyAlignment="1" applyBorder="1" applyFont="1">
      <alignment vertical="bottom"/>
    </xf>
    <xf borderId="5" fillId="0" fontId="17" numFmtId="0" xfId="0" applyAlignment="1" applyBorder="1" applyFont="1">
      <alignment vertical="bottom"/>
    </xf>
    <xf borderId="5" fillId="0" fontId="17" numFmtId="0" xfId="0" applyAlignment="1" applyBorder="1" applyFont="1">
      <alignment readingOrder="0" vertical="bottom"/>
    </xf>
    <xf borderId="5" fillId="4" fontId="18" numFmtId="0" xfId="0" applyAlignment="1" applyBorder="1" applyFont="1">
      <alignment horizontal="right" readingOrder="0" vertical="bottom"/>
    </xf>
    <xf borderId="4" fillId="10" fontId="3" numFmtId="0" xfId="0" applyAlignment="1" applyBorder="1" applyFill="1" applyFont="1">
      <alignment vertical="bottom"/>
    </xf>
    <xf borderId="5" fillId="11" fontId="3" numFmtId="0" xfId="0" applyAlignment="1" applyBorder="1" applyFill="1" applyFont="1">
      <alignment vertical="bottom"/>
    </xf>
    <xf borderId="5" fillId="5" fontId="13" numFmtId="0" xfId="0" applyAlignment="1" applyBorder="1" applyFont="1">
      <alignment readingOrder="0" vertical="bottom"/>
    </xf>
    <xf borderId="5" fillId="11" fontId="5" numFmtId="0" xfId="0" applyAlignment="1" applyBorder="1" applyFont="1">
      <alignment horizontal="right" vertical="bottom"/>
    </xf>
    <xf borderId="5" fillId="11" fontId="3" numFmtId="0" xfId="0" applyAlignment="1" applyBorder="1" applyFont="1">
      <alignment horizontal="right" vertical="bottom"/>
    </xf>
    <xf borderId="5" fillId="0" fontId="19" numFmtId="0" xfId="0" applyAlignment="1" applyBorder="1" applyFont="1">
      <alignment readingOrder="0" shrinkToFit="0" vertical="bottom" wrapText="1"/>
    </xf>
    <xf borderId="5" fillId="10" fontId="20" numFmtId="0" xfId="0" applyAlignment="1" applyBorder="1" applyFont="1">
      <alignment horizontal="right" readingOrder="0" vertical="bottom"/>
    </xf>
    <xf borderId="5" fillId="0" fontId="9" numFmtId="0" xfId="0" applyAlignment="1" applyBorder="1" applyFont="1">
      <alignment readingOrder="0" vertical="bottom"/>
    </xf>
    <xf borderId="5" fillId="0" fontId="19" numFmtId="0" xfId="0" applyAlignment="1" applyBorder="1" applyFont="1">
      <alignment readingOrder="0" vertical="bottom"/>
    </xf>
    <xf borderId="5" fillId="10" fontId="20" numFmtId="0" xfId="0" applyAlignment="1" applyBorder="1" applyFont="1">
      <alignment horizontal="right" vertical="bottom"/>
    </xf>
    <xf borderId="5" fillId="5" fontId="12" numFmtId="0" xfId="0" applyAlignment="1" applyBorder="1" applyFont="1">
      <alignment vertical="bottom"/>
    </xf>
    <xf borderId="5" fillId="5" fontId="10" numFmtId="0" xfId="0" applyAlignment="1" applyBorder="1" applyFont="1">
      <alignment horizontal="right" readingOrder="0" vertical="bottom"/>
    </xf>
    <xf borderId="5" fillId="5" fontId="10" numFmtId="0" xfId="0" applyAlignment="1" applyBorder="1" applyFont="1">
      <alignment horizontal="right" vertical="bottom"/>
    </xf>
    <xf borderId="5" fillId="0" fontId="2" numFmtId="10" xfId="0" applyAlignment="1" applyBorder="1" applyFont="1" applyNumberFormat="1">
      <alignment vertical="bottom"/>
    </xf>
    <xf borderId="4" fillId="12" fontId="3" numFmtId="0" xfId="0" applyAlignment="1" applyBorder="1" applyFill="1" applyFont="1">
      <alignment vertical="bottom"/>
    </xf>
    <xf borderId="6" fillId="12" fontId="3" numFmtId="0" xfId="0" applyAlignment="1" applyBorder="1" applyFont="1">
      <alignment readingOrder="0" vertical="bottom"/>
    </xf>
    <xf borderId="6" fillId="12" fontId="3" numFmtId="0" xfId="0" applyAlignment="1" applyBorder="1" applyFont="1">
      <alignment vertical="bottom"/>
    </xf>
    <xf borderId="5" fillId="12" fontId="10" numFmtId="1" xfId="0" applyAlignment="1" applyBorder="1" applyFont="1" applyNumberFormat="1">
      <alignment horizontal="right" vertical="bottom"/>
    </xf>
    <xf borderId="5" fillId="12" fontId="10" numFmtId="0" xfId="0" applyAlignment="1" applyBorder="1" applyFont="1">
      <alignment horizontal="right" vertical="bottom"/>
    </xf>
    <xf borderId="5" fillId="12" fontId="1" numFmtId="0" xfId="0" applyAlignment="1" applyBorder="1" applyFont="1">
      <alignment vertical="bottom"/>
    </xf>
    <xf borderId="2" fillId="2" fontId="3" numFmtId="0" xfId="0" applyAlignment="1" applyBorder="1" applyFont="1">
      <alignment horizontal="center" readingOrder="0" vertical="bottom"/>
    </xf>
    <xf borderId="5" fillId="3" fontId="2" numFmtId="0" xfId="0" applyAlignment="1" applyBorder="1" applyFont="1">
      <alignment vertical="bottom"/>
    </xf>
    <xf borderId="5" fillId="3" fontId="2" numFmtId="0" xfId="0" applyAlignment="1" applyBorder="1" applyFont="1">
      <alignment horizontal="center" shrinkToFit="0" vertical="bottom" wrapText="1"/>
    </xf>
    <xf borderId="1" fillId="2" fontId="2" numFmtId="1" xfId="0" applyAlignment="1" applyBorder="1" applyFont="1" applyNumberFormat="1">
      <alignment horizontal="center" vertical="bottom"/>
    </xf>
    <xf borderId="2" fillId="0" fontId="12" numFmtId="0" xfId="0" applyAlignment="1" applyBorder="1" applyFont="1">
      <alignment readingOrder="0" vertical="bottom"/>
    </xf>
    <xf borderId="5" fillId="4" fontId="21" numFmtId="0" xfId="0" applyAlignment="1" applyBorder="1" applyFont="1">
      <alignment horizontal="right" readingOrder="0" vertical="bottom"/>
    </xf>
    <xf borderId="9" fillId="13" fontId="1" numFmtId="0" xfId="0" applyAlignment="1" applyBorder="1" applyFill="1" applyFont="1">
      <alignment vertical="top"/>
    </xf>
    <xf borderId="9" fillId="13" fontId="22" numFmtId="0" xfId="0" applyBorder="1" applyFont="1"/>
    <xf borderId="10" fillId="0" fontId="23" numFmtId="0" xfId="0" applyAlignment="1" applyBorder="1" applyFont="1">
      <alignment horizontal="center" shrinkToFit="0" vertical="top" wrapText="1"/>
    </xf>
    <xf borderId="1" fillId="0" fontId="11" numFmtId="0" xfId="0" applyAlignment="1" applyBorder="1" applyFont="1">
      <alignment shrinkToFit="0" vertical="top" wrapText="1"/>
    </xf>
    <xf borderId="1" fillId="0" fontId="24" numFmtId="0" xfId="0" applyAlignment="1" applyBorder="1" applyFont="1">
      <alignment shrinkToFit="0" vertical="top" wrapText="1"/>
    </xf>
    <xf borderId="11" fillId="0" fontId="1" numFmtId="0" xfId="0" applyAlignment="1" applyBorder="1" applyFont="1">
      <alignment vertical="top"/>
    </xf>
    <xf borderId="9" fillId="0" fontId="1" numFmtId="0" xfId="0" applyAlignment="1" applyBorder="1" applyFont="1">
      <alignment vertical="bottom"/>
    </xf>
    <xf borderId="9" fillId="13" fontId="1" numFmtId="0" xfId="0" applyBorder="1" applyFont="1"/>
    <xf borderId="10" fillId="0" fontId="1" numFmtId="0" xfId="0" applyAlignment="1" applyBorder="1" applyFont="1">
      <alignment vertical="top"/>
    </xf>
    <xf borderId="1" fillId="14" fontId="11" numFmtId="0" xfId="0" applyAlignment="1" applyBorder="1" applyFill="1" applyFont="1">
      <alignment horizontal="right" shrinkToFit="0" vertical="top" wrapText="1"/>
    </xf>
    <xf borderId="1" fillId="0" fontId="1" numFmtId="0" xfId="0" applyAlignment="1" applyBorder="1" applyFont="1">
      <alignment vertical="top"/>
    </xf>
    <xf borderId="9" fillId="0" fontId="1" numFmtId="0" xfId="0" applyAlignment="1" applyBorder="1" applyFont="1">
      <alignment vertical="top"/>
    </xf>
    <xf borderId="1" fillId="0" fontId="1" numFmtId="0" xfId="0" applyAlignment="1" applyBorder="1" applyFont="1">
      <alignment shrinkToFit="0" vertical="top" wrapText="1"/>
    </xf>
    <xf borderId="1" fillId="0" fontId="1" numFmtId="2" xfId="0" applyAlignment="1" applyBorder="1" applyFont="1" applyNumberFormat="1">
      <alignment horizontal="right" shrinkToFit="0" vertical="top" wrapText="1"/>
    </xf>
    <xf borderId="1" fillId="0" fontId="25" numFmtId="2" xfId="0" applyAlignment="1" applyBorder="1" applyFont="1" applyNumberFormat="1">
      <alignment horizontal="right" shrinkToFit="0" vertical="top" wrapText="1"/>
    </xf>
    <xf borderId="1" fillId="0" fontId="1" numFmtId="2" xfId="0" applyAlignment="1" applyBorder="1" applyFont="1" applyNumberFormat="1">
      <alignment vertical="top"/>
    </xf>
    <xf borderId="11" fillId="15" fontId="1" numFmtId="0" xfId="0" applyAlignment="1" applyBorder="1" applyFill="1" applyFont="1">
      <alignment vertical="top"/>
    </xf>
    <xf borderId="1" fillId="15" fontId="1" numFmtId="0" xfId="0" applyAlignment="1" applyBorder="1" applyFont="1">
      <alignment vertical="top"/>
    </xf>
    <xf borderId="1" fillId="13" fontId="1" numFmtId="0" xfId="0" applyAlignment="1" applyBorder="1" applyFont="1">
      <alignment shrinkToFit="0" vertical="top" wrapText="1"/>
    </xf>
    <xf borderId="1" fillId="13" fontId="11" numFmtId="0" xfId="0" applyAlignment="1" applyBorder="1" applyFont="1">
      <alignment horizontal="right" shrinkToFit="0" vertical="top" wrapText="1"/>
    </xf>
    <xf borderId="1" fillId="13" fontId="11" numFmtId="0" xfId="0" applyAlignment="1" applyBorder="1" applyFont="1">
      <alignment shrinkToFit="0" vertical="top" wrapText="1"/>
    </xf>
    <xf borderId="1" fillId="13" fontId="24" numFmtId="0" xfId="0" applyAlignment="1" applyBorder="1" applyFont="1">
      <alignment horizontal="right" shrinkToFit="0" vertical="top" wrapText="1"/>
    </xf>
    <xf borderId="1" fillId="13" fontId="11" numFmtId="2" xfId="0" applyAlignment="1" applyBorder="1" applyFont="1" applyNumberFormat="1">
      <alignment horizontal="right" shrinkToFit="0" vertical="top" wrapText="1"/>
    </xf>
    <xf borderId="1" fillId="0" fontId="1" numFmtId="9" xfId="0" applyAlignment="1" applyBorder="1" applyFont="1" applyNumberFormat="1">
      <alignment horizontal="right" shrinkToFit="0" vertical="top" wrapText="1"/>
    </xf>
    <xf borderId="11" fillId="15" fontId="1" numFmtId="0" xfId="0" applyAlignment="1" applyBorder="1" applyFont="1">
      <alignment vertical="bottom"/>
    </xf>
    <xf borderId="1" fillId="13" fontId="11" numFmtId="4" xfId="0" applyAlignment="1" applyBorder="1" applyFont="1" applyNumberFormat="1">
      <alignment horizontal="right" shrinkToFit="0" vertical="top" wrapText="1"/>
    </xf>
    <xf borderId="12" fillId="0" fontId="26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shrinkToFit="0" vertical="top" wrapText="1"/>
    </xf>
    <xf borderId="1" fillId="0" fontId="1" numFmtId="0" xfId="0" applyAlignment="1" applyBorder="1" applyFont="1">
      <alignment horizontal="right" shrinkToFit="0" vertical="top" wrapText="1"/>
    </xf>
    <xf borderId="0" fillId="15" fontId="1" numFmtId="0" xfId="0" applyAlignment="1" applyFont="1">
      <alignment vertical="bottom"/>
    </xf>
    <xf borderId="13" fillId="0" fontId="1" numFmtId="0" xfId="0" applyAlignment="1" applyBorder="1" applyFont="1">
      <alignment vertical="top"/>
    </xf>
    <xf borderId="14" fillId="0" fontId="1" numFmtId="0" xfId="0" applyAlignment="1" applyBorder="1" applyFont="1">
      <alignment vertical="bottom"/>
    </xf>
    <xf borderId="0" fillId="15" fontId="27" numFmtId="0" xfId="0" applyAlignment="1" applyFont="1">
      <alignment vertical="bottom"/>
    </xf>
    <xf borderId="0" fillId="0" fontId="1" numFmtId="0" xfId="0" applyAlignment="1" applyFont="1">
      <alignment horizontal="right"/>
    </xf>
    <xf borderId="11" fillId="0" fontId="1" numFmtId="0" xfId="0" applyAlignment="1" applyBorder="1" applyFont="1">
      <alignment vertical="bottom"/>
    </xf>
    <xf borderId="0" fillId="0" fontId="1" numFmtId="0" xfId="0" applyFont="1"/>
    <xf borderId="14" fillId="0" fontId="1" numFmtId="0" xfId="0" applyAlignment="1" applyBorder="1" applyFont="1">
      <alignment vertical="top"/>
    </xf>
    <xf borderId="15" fillId="0" fontId="1" numFmtId="0" xfId="0" applyAlignment="1" applyBorder="1" applyFont="1">
      <alignment vertical="top"/>
    </xf>
    <xf borderId="0" fillId="0" fontId="1" numFmtId="0" xfId="0" applyAlignment="1" applyFont="1">
      <alignment vertical="top"/>
    </xf>
    <xf borderId="1" fillId="13" fontId="1" numFmtId="0" xfId="0" applyAlignment="1" applyBorder="1" applyFont="1">
      <alignment horizontal="right" shrinkToFit="0" vertical="top" wrapText="1"/>
    </xf>
    <xf borderId="1" fillId="15" fontId="26" numFmtId="0" xfId="0" applyAlignment="1" applyBorder="1" applyFont="1">
      <alignment shrinkToFit="0" vertical="bottom" wrapText="1"/>
    </xf>
    <xf borderId="1" fillId="15" fontId="1" numFmtId="0" xfId="0" applyAlignment="1" applyBorder="1" applyFont="1">
      <alignment vertical="bottom"/>
    </xf>
    <xf borderId="1" fillId="0" fontId="11" numFmtId="0" xfId="0" applyBorder="1" applyFont="1"/>
    <xf borderId="1" fillId="10" fontId="1" numFmtId="0" xfId="0" applyAlignment="1" applyBorder="1" applyFont="1">
      <alignment readingOrder="0" vertical="top"/>
    </xf>
    <xf borderId="1" fillId="10" fontId="1" numFmtId="0" xfId="0" applyAlignment="1" applyBorder="1" applyFont="1">
      <alignment vertical="top"/>
    </xf>
    <xf borderId="1" fillId="0" fontId="11" numFmtId="0" xfId="0" applyAlignment="1" applyBorder="1" applyFont="1">
      <alignment horizontal="center" shrinkToFit="0" vertical="top" wrapText="1"/>
    </xf>
    <xf borderId="1" fillId="13" fontId="1" numFmtId="0" xfId="0" applyAlignment="1" applyBorder="1" applyFont="1">
      <alignment vertical="top"/>
    </xf>
    <xf borderId="1" fillId="10" fontId="1" numFmtId="0" xfId="0" applyAlignment="1" applyBorder="1" applyFont="1">
      <alignment shrinkToFit="0" vertical="top" wrapText="1"/>
    </xf>
    <xf borderId="1" fillId="10" fontId="11" numFmtId="0" xfId="0" applyAlignment="1" applyBorder="1" applyFont="1">
      <alignment horizontal="right" shrinkToFit="0" vertical="top" wrapText="1"/>
    </xf>
    <xf borderId="1" fillId="12" fontId="11" numFmtId="2" xfId="0" applyAlignment="1" applyBorder="1" applyFont="1" applyNumberFormat="1">
      <alignment horizontal="right" shrinkToFit="0" vertical="top" wrapText="1"/>
    </xf>
    <xf borderId="1" fillId="10" fontId="11" numFmtId="9" xfId="0" applyAlignment="1" applyBorder="1" applyFont="1" applyNumberFormat="1">
      <alignment horizontal="right" shrinkToFit="0" vertical="top" wrapText="1"/>
    </xf>
    <xf borderId="16" fillId="0" fontId="1" numFmtId="0" xfId="0" applyAlignment="1" applyBorder="1" applyFont="1">
      <alignment vertical="bottom"/>
    </xf>
    <xf borderId="1" fillId="15" fontId="1" numFmtId="0" xfId="0" applyAlignment="1" applyBorder="1" applyFont="1">
      <alignment horizontal="right" shrinkToFit="0" vertical="top" wrapText="1"/>
    </xf>
    <xf borderId="1" fillId="15" fontId="1" numFmtId="2" xfId="0" applyAlignment="1" applyBorder="1" applyFont="1" applyNumberFormat="1">
      <alignment horizontal="right" shrinkToFit="0" vertical="top" wrapText="1"/>
    </xf>
    <xf borderId="1" fillId="15" fontId="1" numFmtId="2" xfId="0" applyAlignment="1" applyBorder="1" applyFont="1" applyNumberFormat="1">
      <alignment vertical="top"/>
    </xf>
    <xf borderId="1" fillId="13" fontId="11" numFmtId="3" xfId="0" applyAlignment="1" applyBorder="1" applyFont="1" applyNumberFormat="1">
      <alignment horizontal="right" shrinkToFit="0" vertical="top" wrapText="1"/>
    </xf>
    <xf borderId="1" fillId="16" fontId="1" numFmtId="0" xfId="0" applyAlignment="1" applyBorder="1" applyFill="1" applyFont="1">
      <alignment shrinkToFit="0" vertical="top" wrapText="1"/>
    </xf>
    <xf borderId="1" fillId="16" fontId="11" numFmtId="0" xfId="0" applyAlignment="1" applyBorder="1" applyFont="1">
      <alignment horizontal="right" shrinkToFit="0" vertical="top" wrapText="1"/>
    </xf>
    <xf borderId="1" fillId="16" fontId="11" numFmtId="2" xfId="0" applyAlignment="1" applyBorder="1" applyFont="1" applyNumberFormat="1">
      <alignment horizontal="right" shrinkToFit="0" vertical="top" wrapText="1"/>
    </xf>
    <xf borderId="1" fillId="16" fontId="11" numFmtId="9" xfId="0" applyAlignment="1" applyBorder="1" applyFont="1" applyNumberFormat="1">
      <alignment horizontal="right" shrinkToFit="0" vertical="top" wrapText="1"/>
    </xf>
    <xf borderId="1" fillId="15" fontId="26" numFmtId="0" xfId="0" applyAlignment="1" applyBorder="1" applyFont="1">
      <alignment vertical="bottom"/>
    </xf>
    <xf borderId="12" fillId="15" fontId="26" numFmtId="0" xfId="0" applyAlignment="1" applyBorder="1" applyFont="1">
      <alignment vertical="bottom"/>
    </xf>
    <xf borderId="1" fillId="0" fontId="1" numFmtId="0" xfId="0" applyAlignment="1" applyBorder="1" applyFont="1">
      <alignment shrinkToFit="0" vertical="bottom" wrapText="1"/>
    </xf>
    <xf borderId="1" fillId="0" fontId="1" numFmtId="0" xfId="0" applyAlignment="1" applyBorder="1" applyFont="1">
      <alignment horizontal="right" shrinkToFit="0" vertical="bottom" wrapText="1"/>
    </xf>
    <xf borderId="2" fillId="0" fontId="1" numFmtId="0" xfId="0" applyAlignment="1" applyBorder="1" applyFont="1">
      <alignment horizontal="right" shrinkToFit="0" vertical="top" wrapText="1"/>
    </xf>
    <xf borderId="2" fillId="0" fontId="1" numFmtId="0" xfId="0" applyAlignment="1" applyBorder="1" applyFont="1">
      <alignment shrinkToFit="0" vertical="top" wrapText="1"/>
    </xf>
    <xf borderId="2" fillId="0" fontId="1" numFmtId="0" xfId="0" applyAlignment="1" applyBorder="1" applyFont="1">
      <alignment vertical="top"/>
    </xf>
    <xf borderId="2" fillId="15" fontId="1" numFmtId="2" xfId="0" applyAlignment="1" applyBorder="1" applyFont="1" applyNumberFormat="1">
      <alignment horizontal="right" shrinkToFit="0" vertical="top" wrapText="1"/>
    </xf>
    <xf borderId="4" fillId="0" fontId="1" numFmtId="0" xfId="0" applyAlignment="1" applyBorder="1" applyFont="1">
      <alignment horizontal="right" shrinkToFit="0" vertical="top" wrapText="1"/>
    </xf>
    <xf borderId="5" fillId="0" fontId="1" numFmtId="0" xfId="0" applyAlignment="1" applyBorder="1" applyFont="1">
      <alignment horizontal="right" shrinkToFit="0" vertical="top" wrapText="1"/>
    </xf>
    <xf borderId="5" fillId="0" fontId="1" numFmtId="0" xfId="0" applyAlignment="1" applyBorder="1" applyFont="1">
      <alignment shrinkToFit="0" vertical="top" wrapText="1"/>
    </xf>
    <xf borderId="5" fillId="0" fontId="1" numFmtId="2" xfId="0" applyAlignment="1" applyBorder="1" applyFont="1" applyNumberFormat="1">
      <alignment vertical="top"/>
    </xf>
    <xf borderId="5" fillId="15" fontId="1" numFmtId="2" xfId="0" applyAlignment="1" applyBorder="1" applyFont="1" applyNumberFormat="1">
      <alignment horizontal="right" shrinkToFit="0" vertical="top" wrapText="1"/>
    </xf>
    <xf borderId="1" fillId="0" fontId="1" numFmtId="17" xfId="0" applyAlignment="1" applyBorder="1" applyFont="1" applyNumberFormat="1">
      <alignment vertical="top"/>
    </xf>
    <xf borderId="2" fillId="15" fontId="26" numFmtId="0" xfId="0" applyAlignment="1" applyBorder="1" applyFont="1">
      <alignment shrinkToFit="0" vertical="bottom" wrapText="1"/>
    </xf>
    <xf borderId="2" fillId="0" fontId="1" numFmtId="2" xfId="0" applyAlignment="1" applyBorder="1" applyFont="1" applyNumberFormat="1">
      <alignment vertical="top"/>
    </xf>
    <xf borderId="0" fillId="15" fontId="26" numFmtId="0" xfId="0" applyAlignment="1" applyFont="1">
      <alignment vertical="bottom"/>
    </xf>
    <xf borderId="2" fillId="15" fontId="1" numFmtId="2" xfId="0" applyAlignment="1" applyBorder="1" applyFont="1" applyNumberFormat="1">
      <alignment vertical="top"/>
    </xf>
    <xf borderId="9" fillId="15" fontId="1" numFmtId="0" xfId="0" applyAlignment="1" applyBorder="1" applyFont="1">
      <alignment vertical="bottom"/>
    </xf>
    <xf borderId="1" fillId="15" fontId="1" numFmtId="0" xfId="0" applyAlignment="1" applyBorder="1" applyFont="1">
      <alignment shrinkToFit="0" vertical="top" wrapText="1"/>
    </xf>
    <xf borderId="0" fillId="0" fontId="2" numFmtId="3" xfId="0" applyAlignment="1" applyFont="1" applyNumberFormat="1">
      <alignment horizontal="right" vertical="bottom"/>
    </xf>
    <xf borderId="0" fillId="15" fontId="28" numFmtId="0" xfId="0" applyAlignment="1" applyFont="1">
      <alignment vertical="top"/>
    </xf>
    <xf borderId="1" fillId="15" fontId="1" numFmtId="0" xfId="0" applyAlignment="1" applyBorder="1" applyFont="1">
      <alignment shrinkToFit="0" vertical="bottom" wrapText="1"/>
    </xf>
    <xf borderId="1" fillId="17" fontId="11" numFmtId="0" xfId="0" applyAlignment="1" applyBorder="1" applyFill="1" applyFont="1">
      <alignment horizontal="right" shrinkToFit="0" vertical="top" wrapText="1"/>
    </xf>
    <xf borderId="1" fillId="17" fontId="1" numFmtId="0" xfId="0" applyAlignment="1" applyBorder="1" applyFont="1">
      <alignment vertical="top"/>
    </xf>
    <xf borderId="1" fillId="17" fontId="11" numFmtId="0" xfId="0" applyAlignment="1" applyBorder="1" applyFont="1">
      <alignment shrinkToFit="0" vertical="top" wrapText="1"/>
    </xf>
    <xf borderId="1" fillId="17" fontId="11" numFmtId="4" xfId="0" applyAlignment="1" applyBorder="1" applyFont="1" applyNumberFormat="1">
      <alignment horizontal="right" shrinkToFit="0" vertical="top" wrapText="1"/>
    </xf>
    <xf borderId="1" fillId="10" fontId="1" numFmtId="0" xfId="0" applyAlignment="1" applyBorder="1" applyFont="1">
      <alignment horizontal="right" shrinkToFit="0" vertical="top" wrapText="1"/>
    </xf>
    <xf borderId="1" fillId="10" fontId="1" numFmtId="2" xfId="0" applyAlignment="1" applyBorder="1" applyFont="1" applyNumberFormat="1">
      <alignment horizontal="right" shrinkToFit="0" vertical="top" wrapText="1"/>
    </xf>
    <xf borderId="1" fillId="17" fontId="1" numFmtId="4" xfId="0" applyAlignment="1" applyBorder="1" applyFont="1" applyNumberFormat="1">
      <alignment horizontal="right" shrinkToFit="0" vertical="top" wrapText="1"/>
    </xf>
    <xf borderId="1" fillId="17" fontId="1" numFmtId="4" xfId="0" applyAlignment="1" applyBorder="1" applyFont="1" applyNumberFormat="1">
      <alignment vertical="top"/>
    </xf>
    <xf borderId="1" fillId="17" fontId="1" numFmtId="0" xfId="0" applyAlignment="1" applyBorder="1" applyFont="1">
      <alignment shrinkToFit="0" vertical="top" wrapText="1"/>
    </xf>
    <xf borderId="1" fillId="10" fontId="11" numFmtId="2" xfId="0" applyAlignment="1" applyBorder="1" applyFont="1" applyNumberFormat="1">
      <alignment horizontal="right" shrinkToFit="0" vertical="top" wrapText="1"/>
    </xf>
    <xf borderId="13" fillId="0" fontId="11" numFmtId="4" xfId="0" applyAlignment="1" applyBorder="1" applyFont="1" applyNumberFormat="1">
      <alignment horizontal="right" shrinkToFit="0" vertical="top" wrapText="1"/>
    </xf>
    <xf borderId="9" fillId="0" fontId="1" numFmtId="0" xfId="0" applyBorder="1" applyFont="1"/>
    <xf borderId="1" fillId="0" fontId="1" numFmtId="16" xfId="0" applyAlignment="1" applyBorder="1" applyFont="1" applyNumberFormat="1">
      <alignment vertical="top"/>
    </xf>
    <xf borderId="1" fillId="0" fontId="1" numFmtId="164" xfId="0" applyAlignment="1" applyBorder="1" applyFont="1" applyNumberFormat="1">
      <alignment horizontal="right" shrinkToFit="0" vertical="top" wrapText="1"/>
    </xf>
    <xf borderId="1" fillId="15" fontId="29" numFmtId="0" xfId="0" applyAlignment="1" applyBorder="1" applyFont="1">
      <alignment horizontal="right" shrinkToFit="0" vertical="top" wrapText="1"/>
    </xf>
    <xf borderId="1" fillId="15" fontId="29" numFmtId="0" xfId="0" applyAlignment="1" applyBorder="1" applyFont="1">
      <alignment shrinkToFit="0" vertical="top" wrapText="1"/>
    </xf>
    <xf borderId="1" fillId="15" fontId="28" numFmtId="0" xfId="0" applyAlignment="1" applyBorder="1" applyFont="1">
      <alignment shrinkToFit="0" vertical="bottom" wrapText="1"/>
    </xf>
    <xf borderId="1" fillId="15" fontId="28" numFmtId="0" xfId="0" applyAlignment="1" applyBorder="1" applyFont="1">
      <alignment vertical="bottom"/>
    </xf>
    <xf borderId="0" fillId="15" fontId="28" numFmtId="0" xfId="0" applyAlignment="1" applyFont="1">
      <alignment vertical="bottom"/>
    </xf>
    <xf borderId="1" fillId="0" fontId="1" numFmtId="165" xfId="0" applyAlignment="1" applyBorder="1" applyFont="1" applyNumberFormat="1">
      <alignment horizontal="right" shrinkToFit="0" vertical="top" wrapText="1"/>
    </xf>
    <xf borderId="1" fillId="0" fontId="1" numFmtId="14" xfId="0" applyAlignment="1" applyBorder="1" applyFont="1" applyNumberFormat="1">
      <alignment vertical="top"/>
    </xf>
    <xf borderId="1" fillId="17" fontId="1" numFmtId="0" xfId="0" applyAlignment="1" applyBorder="1" applyFont="1">
      <alignment horizontal="right" shrinkToFit="0" vertical="top" wrapText="1"/>
    </xf>
    <xf borderId="1" fillId="12" fontId="1" numFmtId="0" xfId="0" applyAlignment="1" applyBorder="1" applyFont="1">
      <alignment horizontal="right" shrinkToFit="0" vertical="top" wrapText="1"/>
    </xf>
    <xf borderId="17" fillId="0" fontId="1" numFmtId="0" xfId="0" applyAlignment="1" applyBorder="1" applyFont="1">
      <alignment vertical="top"/>
    </xf>
    <xf borderId="1" fillId="0" fontId="30" numFmtId="0" xfId="0" applyAlignment="1" applyBorder="1" applyFont="1">
      <alignment horizontal="right" shrinkToFit="0" vertical="top" wrapText="1"/>
    </xf>
    <xf borderId="11" fillId="0" fontId="1" numFmtId="4" xfId="0" applyAlignment="1" applyBorder="1" applyFont="1" applyNumberFormat="1">
      <alignment vertical="top"/>
    </xf>
    <xf borderId="1" fillId="0" fontId="1" numFmtId="0" xfId="0" applyAlignment="1" applyBorder="1" applyFont="1">
      <alignment shrinkToFit="0" wrapText="1"/>
    </xf>
    <xf borderId="1" fillId="0" fontId="1" numFmtId="0" xfId="0" applyBorder="1" applyFont="1"/>
    <xf borderId="18" fillId="10" fontId="1" numFmtId="10" xfId="0" applyAlignment="1" applyBorder="1" applyFont="1" applyNumberFormat="1">
      <alignment horizontal="right" shrinkToFit="0" vertical="top" wrapText="1"/>
    </xf>
    <xf borderId="11" fillId="0" fontId="1" numFmtId="0" xfId="0" applyBorder="1" applyFont="1"/>
    <xf borderId="1" fillId="0" fontId="1" numFmtId="166" xfId="0" applyAlignment="1" applyBorder="1" applyFont="1" applyNumberFormat="1">
      <alignment horizontal="right" shrinkToFit="0" vertical="bottom" wrapText="1"/>
    </xf>
    <xf borderId="0" fillId="0" fontId="1" numFmtId="0" xfId="0" applyAlignment="1" applyFont="1">
      <alignment shrinkToFit="0" vertical="bottom" wrapText="1"/>
    </xf>
    <xf borderId="1" fillId="0" fontId="31" numFmtId="0" xfId="0" applyAlignment="1" applyBorder="1" applyFont="1">
      <alignment horizontal="right" vertical="bottom"/>
    </xf>
    <xf borderId="13" fillId="15" fontId="1" numFmtId="0" xfId="0" applyAlignment="1" applyBorder="1" applyFont="1">
      <alignment vertical="top"/>
    </xf>
    <xf borderId="14" fillId="15" fontId="1" numFmtId="0" xfId="0" applyAlignment="1" applyBorder="1" applyFont="1">
      <alignment vertical="bottom"/>
    </xf>
    <xf borderId="1" fillId="0" fontId="1" numFmtId="14" xfId="0" applyAlignment="1" applyBorder="1" applyFont="1" applyNumberFormat="1">
      <alignment vertical="bottom"/>
    </xf>
    <xf borderId="0" fillId="15" fontId="1" numFmtId="0" xfId="0" applyFont="1"/>
    <xf borderId="0" fillId="15" fontId="1" numFmtId="0" xfId="0" applyAlignment="1" applyFont="1">
      <alignment vertical="top"/>
    </xf>
    <xf borderId="1" fillId="14" fontId="1" numFmtId="0" xfId="0" applyAlignment="1" applyBorder="1" applyFont="1">
      <alignment vertical="top"/>
    </xf>
    <xf borderId="18" fillId="14" fontId="1" numFmtId="0" xfId="0" applyAlignment="1" applyBorder="1" applyFont="1">
      <alignment vertical="top"/>
    </xf>
    <xf borderId="17" fillId="0" fontId="1" numFmtId="0" xfId="0" applyAlignment="1" applyBorder="1" applyFont="1">
      <alignment vertical="bottom"/>
    </xf>
    <xf borderId="1" fillId="3" fontId="11" numFmtId="0" xfId="0" applyAlignment="1" applyBorder="1" applyFont="1">
      <alignment horizontal="right" shrinkToFit="0" vertical="top" wrapText="1"/>
    </xf>
    <xf borderId="1" fillId="3" fontId="1" numFmtId="0" xfId="0" applyAlignment="1" applyBorder="1" applyFont="1">
      <alignment vertical="top"/>
    </xf>
    <xf borderId="1" fillId="3" fontId="11" numFmtId="0" xfId="0" applyAlignment="1" applyBorder="1" applyFont="1">
      <alignment shrinkToFit="0" vertical="top" wrapText="1"/>
    </xf>
    <xf borderId="1" fillId="3" fontId="1" numFmtId="0" xfId="0" applyAlignment="1" applyBorder="1" applyFont="1">
      <alignment shrinkToFit="0" vertical="top" wrapText="1"/>
    </xf>
    <xf borderId="1" fillId="3" fontId="1" numFmtId="3" xfId="0" applyAlignment="1" applyBorder="1" applyFont="1" applyNumberFormat="1">
      <alignment horizontal="right" shrinkToFit="0" vertical="top" wrapText="1"/>
    </xf>
    <xf borderId="1" fillId="10" fontId="11" numFmtId="0" xfId="0" applyAlignment="1" applyBorder="1" applyFont="1">
      <alignment shrinkToFit="0" vertical="top" wrapText="1"/>
    </xf>
    <xf borderId="1" fillId="10" fontId="1" numFmtId="9" xfId="0" applyAlignment="1" applyBorder="1" applyFont="1" applyNumberFormat="1">
      <alignment horizontal="righ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2" width="32.25"/>
    <col customWidth="1" min="3" max="3" width="54.38"/>
    <col customWidth="1" min="4" max="4" width="7.38"/>
    <col customWidth="1" min="5" max="5" width="7.63"/>
    <col customWidth="1" min="6" max="6" width="7.5"/>
    <col customWidth="1" min="7" max="8" width="8.75"/>
    <col customWidth="1" min="9" max="9" width="7.0"/>
    <col customWidth="1" min="10" max="10" width="6.38"/>
    <col customWidth="1" min="11" max="11" width="7.38"/>
    <col customWidth="1" min="12" max="12" width="6.88"/>
    <col customWidth="1" min="13" max="13" width="7.88"/>
    <col customWidth="1" min="14" max="14" width="8.38"/>
    <col customWidth="1" min="15" max="15" width="6.75"/>
    <col customWidth="1" min="16" max="16" width="7.88"/>
    <col customWidth="1" min="17" max="17" width="7.0"/>
  </cols>
  <sheetData>
    <row r="1">
      <c r="A1" s="1"/>
      <c r="B1" s="2" t="s">
        <v>0</v>
      </c>
      <c r="C1" s="3" t="s">
        <v>1</v>
      </c>
      <c r="F1" s="1"/>
      <c r="G1" s="1" t="s">
        <v>2</v>
      </c>
      <c r="H1" s="4" t="s">
        <v>3</v>
      </c>
      <c r="K1" s="1"/>
      <c r="L1" s="1"/>
      <c r="M1" s="1"/>
      <c r="N1" s="1"/>
      <c r="O1" s="1"/>
      <c r="P1" s="1"/>
      <c r="Q1" s="1"/>
    </row>
    <row r="2">
      <c r="A2" s="1"/>
      <c r="B2" s="2" t="s">
        <v>4</v>
      </c>
      <c r="C2" s="1"/>
      <c r="D2" s="1"/>
      <c r="E2" s="1"/>
      <c r="F2" s="1"/>
      <c r="G2" s="1" t="s">
        <v>5</v>
      </c>
      <c r="H2" s="5" t="s">
        <v>6</v>
      </c>
      <c r="J2" s="6"/>
      <c r="K2" s="1"/>
      <c r="L2" s="1"/>
      <c r="M2" s="1"/>
      <c r="N2" s="1"/>
      <c r="O2" s="1"/>
      <c r="P2" s="1"/>
      <c r="Q2" s="1"/>
    </row>
    <row r="3">
      <c r="A3" s="1"/>
      <c r="B3" s="2" t="s">
        <v>7</v>
      </c>
      <c r="C3" s="7" t="s">
        <v>8</v>
      </c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>
      <c r="A4" s="1"/>
      <c r="B4" s="1"/>
      <c r="C4" s="1"/>
      <c r="D4" s="4">
        <v>2025.0</v>
      </c>
      <c r="E4" s="4">
        <v>2024.0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>
      <c r="A5" s="9"/>
      <c r="B5" s="10"/>
      <c r="C5" s="10"/>
      <c r="D5" s="11" t="s">
        <v>9</v>
      </c>
      <c r="E5" s="12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4" t="s">
        <v>18</v>
      </c>
      <c r="O5" s="14" t="s">
        <v>19</v>
      </c>
      <c r="P5" s="14" t="s">
        <v>20</v>
      </c>
      <c r="Q5" s="14" t="s">
        <v>21</v>
      </c>
    </row>
    <row r="6">
      <c r="A6" s="6"/>
      <c r="B6" s="15" t="s">
        <v>22</v>
      </c>
      <c r="C6" s="16" t="s">
        <v>23</v>
      </c>
      <c r="D6" s="17">
        <f t="shared" ref="D6:E6" si="1">sum(D7:D13)</f>
        <v>203930</v>
      </c>
      <c r="E6" s="17">
        <f t="shared" si="1"/>
        <v>285876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>
      <c r="A7" s="19">
        <v>1.0</v>
      </c>
      <c r="B7" s="20" t="s">
        <v>24</v>
      </c>
      <c r="C7" s="21" t="s">
        <v>25</v>
      </c>
      <c r="D7" s="22">
        <f t="shared" ref="D7:D12" si="2">sum(F7:Q7)</f>
        <v>50</v>
      </c>
      <c r="E7" s="23">
        <v>50.0</v>
      </c>
      <c r="F7" s="24"/>
      <c r="G7" s="25">
        <v>50.0</v>
      </c>
      <c r="H7" s="24"/>
      <c r="I7" s="24"/>
      <c r="J7" s="24"/>
      <c r="K7" s="24"/>
      <c r="L7" s="24"/>
      <c r="M7" s="24"/>
      <c r="N7" s="24"/>
      <c r="O7" s="24"/>
      <c r="P7" s="24"/>
      <c r="Q7" s="25">
        <v>0.0</v>
      </c>
    </row>
    <row r="8">
      <c r="A8" s="26">
        <v>2.0</v>
      </c>
      <c r="B8" s="20" t="s">
        <v>26</v>
      </c>
      <c r="C8" s="27" t="s">
        <v>27</v>
      </c>
      <c r="D8" s="22">
        <f t="shared" si="2"/>
        <v>14180</v>
      </c>
      <c r="E8" s="28">
        <v>14616.0</v>
      </c>
      <c r="F8" s="29"/>
      <c r="G8" s="30"/>
      <c r="H8" s="31"/>
      <c r="I8" s="32">
        <v>1435.0</v>
      </c>
      <c r="J8" s="32">
        <v>10695.0</v>
      </c>
      <c r="K8" s="32">
        <v>2050.0</v>
      </c>
      <c r="L8" s="29"/>
      <c r="M8" s="29"/>
      <c r="N8" s="29"/>
      <c r="O8" s="33"/>
      <c r="P8" s="29"/>
      <c r="Q8" s="29"/>
    </row>
    <row r="9">
      <c r="A9" s="26">
        <v>3.0</v>
      </c>
      <c r="B9" s="20" t="s">
        <v>28</v>
      </c>
      <c r="C9" s="20" t="s">
        <v>29</v>
      </c>
      <c r="D9" s="22">
        <f t="shared" si="2"/>
        <v>1400</v>
      </c>
      <c r="E9" s="28">
        <v>1400.0</v>
      </c>
      <c r="F9" s="34"/>
      <c r="G9" s="33"/>
      <c r="H9" s="33"/>
      <c r="I9" s="35">
        <v>500.0</v>
      </c>
      <c r="J9" s="33"/>
      <c r="K9" s="33"/>
      <c r="L9" s="33"/>
      <c r="M9" s="36">
        <v>900.0</v>
      </c>
      <c r="N9" s="1"/>
      <c r="O9" s="37"/>
      <c r="P9" s="33"/>
      <c r="Q9" s="33"/>
    </row>
    <row r="10">
      <c r="A10" s="26">
        <v>4.0</v>
      </c>
      <c r="B10" s="20" t="s">
        <v>30</v>
      </c>
      <c r="C10" s="38" t="s">
        <v>31</v>
      </c>
      <c r="D10" s="22">
        <f t="shared" si="2"/>
        <v>5000</v>
      </c>
      <c r="E10" s="28">
        <v>2000.0</v>
      </c>
      <c r="F10" s="39">
        <v>1500.0</v>
      </c>
      <c r="G10" s="37"/>
      <c r="H10" s="24"/>
      <c r="I10" s="40">
        <v>500.0</v>
      </c>
      <c r="J10" s="24"/>
      <c r="K10" s="41"/>
      <c r="L10" s="24"/>
      <c r="M10" s="24"/>
      <c r="N10" s="42">
        <v>3000.0</v>
      </c>
      <c r="O10" s="43"/>
      <c r="P10" s="24"/>
      <c r="Q10" s="24"/>
    </row>
    <row r="11">
      <c r="A11" s="26">
        <v>5.0</v>
      </c>
      <c r="B11" s="44" t="s">
        <v>32</v>
      </c>
      <c r="C11" s="32" t="s">
        <v>33</v>
      </c>
      <c r="D11" s="22">
        <f t="shared" si="2"/>
        <v>0</v>
      </c>
      <c r="E11" s="22">
        <v>0.0</v>
      </c>
      <c r="F11" s="29"/>
      <c r="G11" s="29"/>
      <c r="H11" s="29"/>
      <c r="I11" s="29"/>
      <c r="J11" s="29"/>
      <c r="K11" s="29"/>
      <c r="L11" s="29"/>
      <c r="M11" s="29"/>
      <c r="N11" s="45"/>
      <c r="O11" s="43"/>
      <c r="P11" s="29"/>
      <c r="Q11" s="29"/>
    </row>
    <row r="12">
      <c r="A12" s="26">
        <v>6.0</v>
      </c>
      <c r="B12" s="46" t="s">
        <v>34</v>
      </c>
      <c r="C12" s="47" t="s">
        <v>35</v>
      </c>
      <c r="D12" s="22">
        <f t="shared" si="2"/>
        <v>150000</v>
      </c>
      <c r="E12" s="28">
        <v>240000.0</v>
      </c>
      <c r="F12" s="48"/>
      <c r="G12" s="48"/>
      <c r="H12" s="48"/>
      <c r="I12" s="28">
        <v>120000.0</v>
      </c>
      <c r="J12" s="48"/>
      <c r="K12" s="48"/>
      <c r="L12" s="48"/>
      <c r="M12" s="48"/>
      <c r="N12" s="48"/>
      <c r="O12" s="28">
        <v>30000.0</v>
      </c>
      <c r="P12" s="48"/>
      <c r="Q12" s="48"/>
    </row>
    <row r="13">
      <c r="A13" s="26">
        <v>7.0</v>
      </c>
      <c r="B13" s="46" t="s">
        <v>36</v>
      </c>
      <c r="C13" s="48"/>
      <c r="D13" s="28">
        <v>33300.0</v>
      </c>
      <c r="E13" s="28">
        <v>27810.0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>
      <c r="A14" s="6"/>
      <c r="B14" s="6"/>
      <c r="C14" s="6"/>
      <c r="D14" s="9"/>
      <c r="E14" s="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>
      <c r="A15" s="6"/>
      <c r="B15" s="1"/>
      <c r="C15" s="16" t="s">
        <v>37</v>
      </c>
      <c r="D15" s="50">
        <f>sum(D16+D55+D58)</f>
        <v>183124.14</v>
      </c>
      <c r="E15" s="51">
        <v>179106.0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>
      <c r="A16" s="52"/>
      <c r="B16" s="53" t="s">
        <v>38</v>
      </c>
      <c r="C16" s="54"/>
      <c r="D16" s="55">
        <f>sum(D17:D18)</f>
        <v>139524.14</v>
      </c>
      <c r="E16" s="56" t="s">
        <v>39</v>
      </c>
      <c r="F16" s="57" t="s">
        <v>40</v>
      </c>
      <c r="G16" s="57" t="s">
        <v>41</v>
      </c>
      <c r="H16" s="57" t="s">
        <v>42</v>
      </c>
      <c r="I16" s="57" t="s">
        <v>43</v>
      </c>
      <c r="J16" s="57" t="s">
        <v>44</v>
      </c>
      <c r="K16" s="57" t="s">
        <v>45</v>
      </c>
      <c r="L16" s="57" t="s">
        <v>46</v>
      </c>
      <c r="M16" s="57" t="s">
        <v>40</v>
      </c>
      <c r="N16" s="57" t="s">
        <v>47</v>
      </c>
      <c r="O16" s="57" t="s">
        <v>45</v>
      </c>
      <c r="P16" s="57" t="s">
        <v>43</v>
      </c>
      <c r="Q16" s="57" t="s">
        <v>48</v>
      </c>
    </row>
    <row r="17">
      <c r="A17" s="52"/>
      <c r="B17" s="53" t="s">
        <v>49</v>
      </c>
      <c r="C17" s="54"/>
      <c r="D17" s="55">
        <f>D19</f>
        <v>127524.14</v>
      </c>
      <c r="E17" s="56" t="s">
        <v>50</v>
      </c>
      <c r="F17" s="56" t="s">
        <v>51</v>
      </c>
      <c r="G17" s="56" t="s">
        <v>52</v>
      </c>
      <c r="H17" s="56" t="s">
        <v>53</v>
      </c>
      <c r="I17" s="56" t="s">
        <v>54</v>
      </c>
      <c r="J17" s="56" t="s">
        <v>55</v>
      </c>
      <c r="K17" s="56" t="s">
        <v>53</v>
      </c>
      <c r="L17" s="56" t="s">
        <v>51</v>
      </c>
      <c r="M17" s="56" t="s">
        <v>51</v>
      </c>
      <c r="N17" s="56" t="s">
        <v>51</v>
      </c>
      <c r="O17" s="56" t="s">
        <v>53</v>
      </c>
      <c r="P17" s="56" t="s">
        <v>54</v>
      </c>
      <c r="Q17" s="56" t="s">
        <v>56</v>
      </c>
    </row>
    <row r="18">
      <c r="A18" s="52"/>
      <c r="B18" s="53" t="s">
        <v>57</v>
      </c>
      <c r="C18" s="58"/>
      <c r="D18" s="59">
        <v>12000.0</v>
      </c>
      <c r="E18" s="56" t="s">
        <v>58</v>
      </c>
      <c r="F18" s="56">
        <v>100.0</v>
      </c>
      <c r="G18" s="56">
        <v>100.0</v>
      </c>
      <c r="H18" s="56" t="s">
        <v>59</v>
      </c>
      <c r="I18" s="56">
        <v>300.0</v>
      </c>
      <c r="J18" s="56" t="s">
        <v>60</v>
      </c>
      <c r="K18" s="56">
        <v>300.0</v>
      </c>
      <c r="L18" s="56">
        <v>800.0</v>
      </c>
      <c r="M18" s="56">
        <v>100.0</v>
      </c>
      <c r="N18" s="56" t="s">
        <v>61</v>
      </c>
      <c r="O18" s="56">
        <v>300.0</v>
      </c>
      <c r="P18" s="56">
        <v>300.0</v>
      </c>
      <c r="Q18" s="56">
        <v>800.0</v>
      </c>
    </row>
    <row r="19">
      <c r="A19" s="60">
        <v>1.0</v>
      </c>
      <c r="B19" s="61" t="s">
        <v>62</v>
      </c>
      <c r="C19" s="62" t="s">
        <v>63</v>
      </c>
      <c r="D19" s="63">
        <f>Sum(D20+D29+D38)</f>
        <v>127524.14</v>
      </c>
      <c r="E19" s="64" t="s">
        <v>50</v>
      </c>
      <c r="F19" s="65" t="s">
        <v>51</v>
      </c>
      <c r="G19" s="65" t="s">
        <v>52</v>
      </c>
      <c r="H19" s="65" t="s">
        <v>53</v>
      </c>
      <c r="I19" s="65" t="s">
        <v>54</v>
      </c>
      <c r="J19" s="65" t="s">
        <v>55</v>
      </c>
      <c r="K19" s="65" t="s">
        <v>53</v>
      </c>
      <c r="L19" s="65" t="s">
        <v>51</v>
      </c>
      <c r="M19" s="65" t="s">
        <v>51</v>
      </c>
      <c r="N19" s="65" t="s">
        <v>51</v>
      </c>
      <c r="O19" s="65" t="s">
        <v>53</v>
      </c>
      <c r="P19" s="65" t="s">
        <v>54</v>
      </c>
      <c r="Q19" s="65" t="s">
        <v>56</v>
      </c>
    </row>
    <row r="20">
      <c r="A20" s="66">
        <v>11.0</v>
      </c>
      <c r="B20" s="67" t="s">
        <v>64</v>
      </c>
      <c r="C20" s="68"/>
      <c r="D20" s="69">
        <f>sum(D21:D28)</f>
        <v>106411.14</v>
      </c>
      <c r="E20" s="70" t="s">
        <v>65</v>
      </c>
      <c r="F20" s="71">
        <f t="shared" ref="F20:Q20" si="3">sum(F21:F28)</f>
        <v>7318.86</v>
      </c>
      <c r="G20" s="71">
        <f t="shared" si="3"/>
        <v>11734.26</v>
      </c>
      <c r="H20" s="71">
        <f t="shared" si="3"/>
        <v>7318.86</v>
      </c>
      <c r="I20" s="71">
        <f t="shared" si="3"/>
        <v>14142.66</v>
      </c>
      <c r="J20" s="71">
        <f t="shared" si="3"/>
        <v>7318.86</v>
      </c>
      <c r="K20" s="71">
        <f t="shared" si="3"/>
        <v>7318.86</v>
      </c>
      <c r="L20" s="71">
        <f t="shared" si="3"/>
        <v>7318.86</v>
      </c>
      <c r="M20" s="71">
        <f t="shared" si="3"/>
        <v>7318.86</v>
      </c>
      <c r="N20" s="71">
        <f t="shared" si="3"/>
        <v>7318.86</v>
      </c>
      <c r="O20" s="71">
        <f t="shared" si="3"/>
        <v>7318.86</v>
      </c>
      <c r="P20" s="71">
        <f t="shared" si="3"/>
        <v>14142.66</v>
      </c>
      <c r="Q20" s="71">
        <f t="shared" si="3"/>
        <v>7840.68</v>
      </c>
    </row>
    <row r="21">
      <c r="A21" s="26">
        <v>111.0</v>
      </c>
      <c r="B21" s="20" t="s">
        <v>66</v>
      </c>
      <c r="C21" s="72" t="s">
        <v>67</v>
      </c>
      <c r="D21" s="59">
        <v>25200.0</v>
      </c>
      <c r="E21" s="73" t="s">
        <v>68</v>
      </c>
      <c r="F21" s="74">
        <v>2100.0</v>
      </c>
      <c r="G21" s="74">
        <v>2100.0</v>
      </c>
      <c r="H21" s="74">
        <v>2100.0</v>
      </c>
      <c r="I21" s="74">
        <v>2100.0</v>
      </c>
      <c r="J21" s="74">
        <v>2100.0</v>
      </c>
      <c r="K21" s="74">
        <v>2100.0</v>
      </c>
      <c r="L21" s="74">
        <v>2100.0</v>
      </c>
      <c r="M21" s="74">
        <v>2100.0</v>
      </c>
      <c r="N21" s="74">
        <v>2100.0</v>
      </c>
      <c r="O21" s="74">
        <v>2100.0</v>
      </c>
      <c r="P21" s="74">
        <v>2100.0</v>
      </c>
      <c r="Q21" s="74">
        <v>2100.0</v>
      </c>
    </row>
    <row r="22">
      <c r="A22" s="26">
        <v>112.0</v>
      </c>
      <c r="B22" s="20" t="s">
        <v>69</v>
      </c>
      <c r="C22" s="75" t="s">
        <v>70</v>
      </c>
      <c r="D22" s="56">
        <f>Sum(F22:Q22)</f>
        <v>20400</v>
      </c>
      <c r="E22" s="73" t="s">
        <v>71</v>
      </c>
      <c r="F22" s="74">
        <v>1700.0</v>
      </c>
      <c r="G22" s="74">
        <v>1700.0</v>
      </c>
      <c r="H22" s="74">
        <v>1700.0</v>
      </c>
      <c r="I22" s="74">
        <v>1700.0</v>
      </c>
      <c r="J22" s="74">
        <v>1700.0</v>
      </c>
      <c r="K22" s="74">
        <v>1700.0</v>
      </c>
      <c r="L22" s="74">
        <v>1700.0</v>
      </c>
      <c r="M22" s="74">
        <v>1700.0</v>
      </c>
      <c r="N22" s="74">
        <v>1700.0</v>
      </c>
      <c r="O22" s="74">
        <v>1700.0</v>
      </c>
      <c r="P22" s="74">
        <v>1700.0</v>
      </c>
      <c r="Q22" s="74">
        <v>1700.0</v>
      </c>
    </row>
    <row r="23">
      <c r="A23" s="26">
        <v>113.0</v>
      </c>
      <c r="B23" s="20" t="s">
        <v>72</v>
      </c>
      <c r="C23" s="75" t="s">
        <v>73</v>
      </c>
      <c r="D23" s="56">
        <f>700*12</f>
        <v>8400</v>
      </c>
      <c r="E23" s="73" t="s">
        <v>74</v>
      </c>
      <c r="F23" s="34">
        <v>700.0</v>
      </c>
      <c r="G23" s="34">
        <v>700.0</v>
      </c>
      <c r="H23" s="34">
        <v>700.0</v>
      </c>
      <c r="I23" s="34">
        <v>700.0</v>
      </c>
      <c r="J23" s="34">
        <v>700.0</v>
      </c>
      <c r="K23" s="34">
        <v>700.0</v>
      </c>
      <c r="L23" s="34">
        <v>700.0</v>
      </c>
      <c r="M23" s="34">
        <v>700.0</v>
      </c>
      <c r="N23" s="34">
        <v>700.0</v>
      </c>
      <c r="O23" s="34">
        <v>700.0</v>
      </c>
      <c r="P23" s="34">
        <v>700.0</v>
      </c>
      <c r="Q23" s="34">
        <v>700.0</v>
      </c>
    </row>
    <row r="24">
      <c r="A24" s="26">
        <v>114.0</v>
      </c>
      <c r="B24" s="20" t="s">
        <v>75</v>
      </c>
      <c r="C24" s="76" t="s">
        <v>76</v>
      </c>
      <c r="D24" s="56">
        <f t="shared" ref="D24:D28" si="4">sum(F24:Q24)</f>
        <v>11640</v>
      </c>
      <c r="E24" s="73" t="s">
        <v>77</v>
      </c>
      <c r="F24" s="74">
        <v>970.0</v>
      </c>
      <c r="G24" s="74">
        <v>970.0</v>
      </c>
      <c r="H24" s="74">
        <v>970.0</v>
      </c>
      <c r="I24" s="74">
        <v>970.0</v>
      </c>
      <c r="J24" s="74">
        <v>970.0</v>
      </c>
      <c r="K24" s="74">
        <v>970.0</v>
      </c>
      <c r="L24" s="74">
        <v>970.0</v>
      </c>
      <c r="M24" s="74">
        <v>970.0</v>
      </c>
      <c r="N24" s="74">
        <v>970.0</v>
      </c>
      <c r="O24" s="74">
        <v>970.0</v>
      </c>
      <c r="P24" s="74">
        <v>970.0</v>
      </c>
      <c r="Q24" s="74">
        <v>970.0</v>
      </c>
    </row>
    <row r="25">
      <c r="A25" s="26">
        <v>115.0</v>
      </c>
      <c r="B25" s="20" t="s">
        <v>78</v>
      </c>
      <c r="C25" s="76" t="s">
        <v>79</v>
      </c>
      <c r="D25" s="59">
        <f t="shared" si="4"/>
        <v>12000</v>
      </c>
      <c r="E25" s="73" t="s">
        <v>80</v>
      </c>
      <c r="F25" s="74"/>
      <c r="G25" s="74">
        <v>3000.0</v>
      </c>
      <c r="H25" s="34">
        <v>0.0</v>
      </c>
      <c r="I25" s="74">
        <v>4500.0</v>
      </c>
      <c r="J25" s="34">
        <v>0.0</v>
      </c>
      <c r="K25" s="34">
        <v>0.0</v>
      </c>
      <c r="L25" s="34">
        <v>0.0</v>
      </c>
      <c r="M25" s="34">
        <v>0.0</v>
      </c>
      <c r="N25" s="34">
        <v>0.0</v>
      </c>
      <c r="O25" s="34">
        <v>0.0</v>
      </c>
      <c r="P25" s="74">
        <v>4500.0</v>
      </c>
      <c r="Q25" s="34">
        <v>0.0</v>
      </c>
    </row>
    <row r="26">
      <c r="A26" s="26">
        <v>116.0</v>
      </c>
      <c r="B26" s="20" t="s">
        <v>81</v>
      </c>
      <c r="C26" s="76" t="s">
        <v>82</v>
      </c>
      <c r="D26" s="59">
        <f t="shared" si="4"/>
        <v>1500</v>
      </c>
      <c r="E26" s="73" t="s">
        <v>83</v>
      </c>
      <c r="F26" s="74"/>
      <c r="G26" s="74">
        <v>300.0</v>
      </c>
      <c r="H26" s="34">
        <v>0.0</v>
      </c>
      <c r="I26" s="74">
        <v>600.0</v>
      </c>
      <c r="J26" s="34"/>
      <c r="K26" s="34">
        <v>0.0</v>
      </c>
      <c r="L26" s="34">
        <v>0.0</v>
      </c>
      <c r="M26" s="34">
        <v>0.0</v>
      </c>
      <c r="N26" s="34">
        <v>0.0</v>
      </c>
      <c r="O26" s="34">
        <v>0.0</v>
      </c>
      <c r="P26" s="34">
        <v>600.0</v>
      </c>
      <c r="Q26" s="34">
        <v>0.0</v>
      </c>
    </row>
    <row r="27">
      <c r="A27" s="26">
        <v>117.0</v>
      </c>
      <c r="B27" s="20" t="s">
        <v>84</v>
      </c>
      <c r="C27" s="75" t="s">
        <v>85</v>
      </c>
      <c r="D27" s="59">
        <f t="shared" si="4"/>
        <v>390</v>
      </c>
      <c r="E27" s="73">
        <v>390.0</v>
      </c>
      <c r="F27" s="34">
        <v>0.0</v>
      </c>
      <c r="G27" s="34">
        <v>0.0</v>
      </c>
      <c r="H27" s="74"/>
      <c r="I27" s="34"/>
      <c r="J27" s="34">
        <v>0.0</v>
      </c>
      <c r="K27" s="74">
        <v>0.0</v>
      </c>
      <c r="L27" s="34">
        <v>0.0</v>
      </c>
      <c r="M27" s="34">
        <v>0.0</v>
      </c>
      <c r="N27" s="34">
        <v>0.0</v>
      </c>
      <c r="O27" s="34">
        <v>0.0</v>
      </c>
      <c r="P27" s="34">
        <v>0.0</v>
      </c>
      <c r="Q27" s="34">
        <v>390.0</v>
      </c>
    </row>
    <row r="28">
      <c r="A28" s="26">
        <v>119.0</v>
      </c>
      <c r="B28" s="20" t="s">
        <v>86</v>
      </c>
      <c r="C28" s="29"/>
      <c r="D28" s="77">
        <f t="shared" si="4"/>
        <v>26881.14</v>
      </c>
      <c r="E28" s="73" t="s">
        <v>87</v>
      </c>
      <c r="F28" s="78">
        <f t="shared" ref="F28:Q28" si="5">sum(F21:F27)*0.338</f>
        <v>1848.86</v>
      </c>
      <c r="G28" s="78">
        <f t="shared" si="5"/>
        <v>2964.26</v>
      </c>
      <c r="H28" s="78">
        <f t="shared" si="5"/>
        <v>1848.86</v>
      </c>
      <c r="I28" s="78">
        <f t="shared" si="5"/>
        <v>3572.66</v>
      </c>
      <c r="J28" s="78">
        <f t="shared" si="5"/>
        <v>1848.86</v>
      </c>
      <c r="K28" s="78">
        <f t="shared" si="5"/>
        <v>1848.86</v>
      </c>
      <c r="L28" s="78">
        <f t="shared" si="5"/>
        <v>1848.86</v>
      </c>
      <c r="M28" s="78">
        <f t="shared" si="5"/>
        <v>1848.86</v>
      </c>
      <c r="N28" s="78">
        <f t="shared" si="5"/>
        <v>1848.86</v>
      </c>
      <c r="O28" s="78">
        <f t="shared" si="5"/>
        <v>1848.86</v>
      </c>
      <c r="P28" s="78">
        <f t="shared" si="5"/>
        <v>3572.66</v>
      </c>
      <c r="Q28" s="78">
        <f t="shared" si="5"/>
        <v>1980.68</v>
      </c>
    </row>
    <row r="29">
      <c r="A29" s="79" t="s">
        <v>88</v>
      </c>
      <c r="B29" s="80" t="s">
        <v>89</v>
      </c>
      <c r="C29" s="81"/>
      <c r="D29" s="82">
        <f>sum(D30:D37)</f>
        <v>9647</v>
      </c>
      <c r="E29" s="83" t="s">
        <v>90</v>
      </c>
      <c r="F29" s="84">
        <v>753.0</v>
      </c>
      <c r="G29" s="84" t="s">
        <v>91</v>
      </c>
      <c r="H29" s="84">
        <v>753.0</v>
      </c>
      <c r="I29" s="84">
        <v>753.0</v>
      </c>
      <c r="J29" s="84">
        <v>753.0</v>
      </c>
      <c r="K29" s="84">
        <v>753.0</v>
      </c>
      <c r="L29" s="84">
        <v>753.0</v>
      </c>
      <c r="M29" s="84">
        <v>753.0</v>
      </c>
      <c r="N29" s="84">
        <v>753.0</v>
      </c>
      <c r="O29" s="84">
        <v>753.0</v>
      </c>
      <c r="P29" s="84">
        <v>753.0</v>
      </c>
      <c r="Q29" s="84">
        <v>753.0</v>
      </c>
    </row>
    <row r="30">
      <c r="A30" s="26">
        <v>121.0</v>
      </c>
      <c r="B30" s="20" t="s">
        <v>92</v>
      </c>
      <c r="C30" s="29"/>
      <c r="D30" s="56">
        <f t="shared" ref="D30:D35" si="6">sum(F30:Q30)</f>
        <v>120</v>
      </c>
      <c r="E30" s="56">
        <v>360.0</v>
      </c>
      <c r="F30" s="85">
        <v>10.0</v>
      </c>
      <c r="G30" s="85">
        <v>10.0</v>
      </c>
      <c r="H30" s="85">
        <v>10.0</v>
      </c>
      <c r="I30" s="85">
        <v>10.0</v>
      </c>
      <c r="J30" s="85">
        <v>10.0</v>
      </c>
      <c r="K30" s="85">
        <v>10.0</v>
      </c>
      <c r="L30" s="85">
        <v>10.0</v>
      </c>
      <c r="M30" s="85">
        <v>10.0</v>
      </c>
      <c r="N30" s="85">
        <v>10.0</v>
      </c>
      <c r="O30" s="85">
        <v>10.0</v>
      </c>
      <c r="P30" s="85">
        <v>10.0</v>
      </c>
      <c r="Q30" s="85">
        <v>10.0</v>
      </c>
    </row>
    <row r="31">
      <c r="A31" s="26">
        <v>122.0</v>
      </c>
      <c r="B31" s="20" t="s">
        <v>93</v>
      </c>
      <c r="C31" s="86" t="s">
        <v>94</v>
      </c>
      <c r="D31" s="56">
        <f t="shared" si="6"/>
        <v>1140</v>
      </c>
      <c r="E31" s="56" t="s">
        <v>95</v>
      </c>
      <c r="F31" s="85">
        <v>95.0</v>
      </c>
      <c r="G31" s="85">
        <v>95.0</v>
      </c>
      <c r="H31" s="85">
        <v>95.0</v>
      </c>
      <c r="I31" s="85">
        <v>95.0</v>
      </c>
      <c r="J31" s="85">
        <v>95.0</v>
      </c>
      <c r="K31" s="85">
        <v>95.0</v>
      </c>
      <c r="L31" s="85">
        <v>95.0</v>
      </c>
      <c r="M31" s="85">
        <v>95.0</v>
      </c>
      <c r="N31" s="85">
        <v>95.0</v>
      </c>
      <c r="O31" s="85">
        <v>95.0</v>
      </c>
      <c r="P31" s="85">
        <v>95.0</v>
      </c>
      <c r="Q31" s="85">
        <v>95.0</v>
      </c>
    </row>
    <row r="32">
      <c r="A32" s="26">
        <v>123.0</v>
      </c>
      <c r="B32" s="20" t="s">
        <v>96</v>
      </c>
      <c r="C32" s="75" t="s">
        <v>97</v>
      </c>
      <c r="D32" s="56">
        <f t="shared" si="6"/>
        <v>2736</v>
      </c>
      <c r="E32" s="56" t="s">
        <v>98</v>
      </c>
      <c r="F32" s="87">
        <v>228.0</v>
      </c>
      <c r="G32" s="87">
        <v>228.0</v>
      </c>
      <c r="H32" s="87">
        <v>228.0</v>
      </c>
      <c r="I32" s="87">
        <v>228.0</v>
      </c>
      <c r="J32" s="87">
        <v>228.0</v>
      </c>
      <c r="K32" s="87">
        <v>228.0</v>
      </c>
      <c r="L32" s="87">
        <v>228.0</v>
      </c>
      <c r="M32" s="87">
        <v>228.0</v>
      </c>
      <c r="N32" s="87">
        <v>228.0</v>
      </c>
      <c r="O32" s="87">
        <v>228.0</v>
      </c>
      <c r="P32" s="87">
        <v>228.0</v>
      </c>
      <c r="Q32" s="87">
        <v>228.0</v>
      </c>
    </row>
    <row r="33">
      <c r="A33" s="26">
        <v>124.0</v>
      </c>
      <c r="B33" s="20" t="s">
        <v>99</v>
      </c>
      <c r="C33" s="75" t="s">
        <v>100</v>
      </c>
      <c r="D33" s="56">
        <f t="shared" si="6"/>
        <v>120</v>
      </c>
      <c r="E33" s="56">
        <v>120.0</v>
      </c>
      <c r="F33" s="87">
        <v>10.0</v>
      </c>
      <c r="G33" s="87">
        <v>10.0</v>
      </c>
      <c r="H33" s="87">
        <v>10.0</v>
      </c>
      <c r="I33" s="87">
        <v>10.0</v>
      </c>
      <c r="J33" s="87">
        <v>10.0</v>
      </c>
      <c r="K33" s="87">
        <v>10.0</v>
      </c>
      <c r="L33" s="87">
        <v>10.0</v>
      </c>
      <c r="M33" s="87">
        <v>10.0</v>
      </c>
      <c r="N33" s="87">
        <v>10.0</v>
      </c>
      <c r="O33" s="87">
        <v>10.0</v>
      </c>
      <c r="P33" s="87">
        <v>10.0</v>
      </c>
      <c r="Q33" s="87">
        <v>10.0</v>
      </c>
    </row>
    <row r="34">
      <c r="A34" s="26">
        <v>125.0</v>
      </c>
      <c r="B34" s="20" t="s">
        <v>101</v>
      </c>
      <c r="C34" s="76" t="s">
        <v>102</v>
      </c>
      <c r="D34" s="59">
        <f t="shared" si="6"/>
        <v>3131</v>
      </c>
      <c r="E34" s="56" t="s">
        <v>83</v>
      </c>
      <c r="F34" s="85">
        <v>700.0</v>
      </c>
      <c r="G34" s="85">
        <v>221.0</v>
      </c>
      <c r="H34" s="85">
        <v>221.0</v>
      </c>
      <c r="I34" s="85">
        <v>221.0</v>
      </c>
      <c r="J34" s="85">
        <v>221.0</v>
      </c>
      <c r="K34" s="85">
        <v>221.0</v>
      </c>
      <c r="L34" s="85">
        <v>221.0</v>
      </c>
      <c r="M34" s="85">
        <v>221.0</v>
      </c>
      <c r="N34" s="85">
        <v>221.0</v>
      </c>
      <c r="O34" s="85">
        <v>221.0</v>
      </c>
      <c r="P34" s="85">
        <v>221.0</v>
      </c>
      <c r="Q34" s="85">
        <v>221.0</v>
      </c>
    </row>
    <row r="35">
      <c r="A35" s="26">
        <v>126.0</v>
      </c>
      <c r="B35" s="20" t="s">
        <v>103</v>
      </c>
      <c r="C35" s="75" t="s">
        <v>104</v>
      </c>
      <c r="D35" s="59">
        <f t="shared" si="6"/>
        <v>2400</v>
      </c>
      <c r="E35" s="56" t="s">
        <v>105</v>
      </c>
      <c r="F35" s="85">
        <v>200.0</v>
      </c>
      <c r="G35" s="85">
        <v>200.0</v>
      </c>
      <c r="H35" s="85">
        <v>200.0</v>
      </c>
      <c r="I35" s="85">
        <v>200.0</v>
      </c>
      <c r="J35" s="85">
        <v>200.0</v>
      </c>
      <c r="K35" s="85">
        <v>200.0</v>
      </c>
      <c r="L35" s="85">
        <v>200.0</v>
      </c>
      <c r="M35" s="85">
        <v>200.0</v>
      </c>
      <c r="N35" s="85">
        <v>200.0</v>
      </c>
      <c r="O35" s="85">
        <v>200.0</v>
      </c>
      <c r="P35" s="85">
        <v>200.0</v>
      </c>
      <c r="Q35" s="85">
        <v>200.0</v>
      </c>
    </row>
    <row r="36">
      <c r="A36" s="26">
        <v>128.0</v>
      </c>
      <c r="B36" s="20" t="s">
        <v>106</v>
      </c>
      <c r="C36" s="86" t="s">
        <v>107</v>
      </c>
      <c r="D36" s="88">
        <v>0.0</v>
      </c>
      <c r="E36" s="89">
        <v>300.0</v>
      </c>
      <c r="F36" s="29"/>
      <c r="G36" s="85">
        <v>0.0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>
      <c r="A37" s="26">
        <v>129.0</v>
      </c>
      <c r="B37" s="20" t="s">
        <v>108</v>
      </c>
      <c r="C37" s="1"/>
      <c r="D37" s="90">
        <v>0.0</v>
      </c>
      <c r="E37" s="90">
        <v>0.0</v>
      </c>
      <c r="F37" s="29"/>
      <c r="G37" s="1"/>
      <c r="H37" s="43"/>
      <c r="I37" s="29"/>
      <c r="J37" s="29"/>
      <c r="K37" s="29"/>
      <c r="L37" s="29"/>
      <c r="M37" s="29"/>
      <c r="N37" s="29"/>
      <c r="O37" s="29"/>
      <c r="P37" s="29"/>
      <c r="Q37" s="29"/>
    </row>
    <row r="38">
      <c r="A38" s="60">
        <v>2.0</v>
      </c>
      <c r="B38" s="91" t="s">
        <v>109</v>
      </c>
      <c r="C38" s="92"/>
      <c r="D38" s="93">
        <f>sum(D39:D44)</f>
        <v>11466</v>
      </c>
      <c r="E38" s="64" t="s">
        <v>110</v>
      </c>
      <c r="F38" s="65">
        <v>450.0</v>
      </c>
      <c r="G38" s="94" t="s">
        <v>111</v>
      </c>
      <c r="H38" s="65">
        <v>650.0</v>
      </c>
      <c r="I38" s="65" t="s">
        <v>112</v>
      </c>
      <c r="J38" s="65" t="s">
        <v>112</v>
      </c>
      <c r="K38" s="65">
        <v>650.0</v>
      </c>
      <c r="L38" s="65">
        <v>450.0</v>
      </c>
      <c r="M38" s="65">
        <v>450.0</v>
      </c>
      <c r="N38" s="65">
        <v>450.0</v>
      </c>
      <c r="O38" s="65">
        <v>650.0</v>
      </c>
      <c r="P38" s="65" t="s">
        <v>112</v>
      </c>
      <c r="Q38" s="65" t="s">
        <v>112</v>
      </c>
    </row>
    <row r="39">
      <c r="A39" s="26">
        <v>21.0</v>
      </c>
      <c r="B39" s="20" t="s">
        <v>113</v>
      </c>
      <c r="C39" s="29"/>
      <c r="D39" s="56">
        <f t="shared" ref="D39:D44" si="7">sum(F39:Q39)</f>
        <v>200</v>
      </c>
      <c r="E39" s="56">
        <v>600.0</v>
      </c>
      <c r="F39" s="29"/>
      <c r="G39" s="29"/>
      <c r="H39" s="34"/>
      <c r="I39" s="29"/>
      <c r="J39" s="29"/>
      <c r="K39" s="34">
        <v>200.0</v>
      </c>
      <c r="L39" s="29"/>
      <c r="M39" s="29"/>
      <c r="N39" s="29"/>
      <c r="O39" s="34"/>
      <c r="P39" s="29"/>
      <c r="Q39" s="29"/>
    </row>
    <row r="40">
      <c r="A40" s="26">
        <v>22.0</v>
      </c>
      <c r="B40" s="20" t="s">
        <v>114</v>
      </c>
      <c r="C40" s="76" t="s">
        <v>115</v>
      </c>
      <c r="D40" s="56">
        <f t="shared" si="7"/>
        <v>6666</v>
      </c>
      <c r="E40" s="56" t="s">
        <v>116</v>
      </c>
      <c r="F40" s="74">
        <v>427.0</v>
      </c>
      <c r="G40" s="74">
        <v>1927.0</v>
      </c>
      <c r="H40" s="74">
        <v>427.0</v>
      </c>
      <c r="I40" s="74">
        <v>427.0</v>
      </c>
      <c r="J40" s="74">
        <v>427.0</v>
      </c>
      <c r="K40" s="74">
        <v>427.0</v>
      </c>
      <c r="L40" s="74">
        <v>434.0</v>
      </c>
      <c r="M40" s="74">
        <v>434.0</v>
      </c>
      <c r="N40" s="74">
        <v>434.0</v>
      </c>
      <c r="O40" s="74">
        <v>434.0</v>
      </c>
      <c r="P40" s="74">
        <v>434.0</v>
      </c>
      <c r="Q40" s="74">
        <v>434.0</v>
      </c>
    </row>
    <row r="41">
      <c r="A41" s="26">
        <v>23.0</v>
      </c>
      <c r="B41" s="20" t="s">
        <v>117</v>
      </c>
      <c r="C41" s="75" t="s">
        <v>118</v>
      </c>
      <c r="D41" s="56">
        <f t="shared" si="7"/>
        <v>600</v>
      </c>
      <c r="E41" s="56" t="s">
        <v>83</v>
      </c>
      <c r="F41" s="74">
        <v>50.0</v>
      </c>
      <c r="G41" s="74">
        <v>50.0</v>
      </c>
      <c r="H41" s="74">
        <v>50.0</v>
      </c>
      <c r="I41" s="74">
        <v>50.0</v>
      </c>
      <c r="J41" s="74">
        <v>50.0</v>
      </c>
      <c r="K41" s="74">
        <v>50.0</v>
      </c>
      <c r="L41" s="74">
        <v>50.0</v>
      </c>
      <c r="M41" s="74">
        <v>50.0</v>
      </c>
      <c r="N41" s="74">
        <v>50.0</v>
      </c>
      <c r="O41" s="74">
        <v>50.0</v>
      </c>
      <c r="P41" s="74">
        <v>50.0</v>
      </c>
      <c r="Q41" s="74">
        <v>50.0</v>
      </c>
    </row>
    <row r="42">
      <c r="A42" s="26">
        <v>231.0</v>
      </c>
      <c r="B42" s="20" t="s">
        <v>119</v>
      </c>
      <c r="C42" s="75" t="s">
        <v>120</v>
      </c>
      <c r="D42" s="56">
        <f t="shared" si="7"/>
        <v>2000</v>
      </c>
      <c r="E42" s="56" t="s">
        <v>105</v>
      </c>
      <c r="F42" s="29"/>
      <c r="G42" s="29"/>
      <c r="H42" s="29"/>
      <c r="I42" s="74">
        <v>500.0</v>
      </c>
      <c r="J42" s="74">
        <v>500.0</v>
      </c>
      <c r="K42" s="29"/>
      <c r="L42" s="29"/>
      <c r="M42" s="29"/>
      <c r="N42" s="29"/>
      <c r="O42" s="29"/>
      <c r="P42" s="74">
        <v>500.0</v>
      </c>
      <c r="Q42" s="74">
        <v>500.0</v>
      </c>
    </row>
    <row r="43">
      <c r="A43" s="26">
        <v>24.0</v>
      </c>
      <c r="B43" s="20" t="s">
        <v>121</v>
      </c>
      <c r="C43" s="29"/>
      <c r="D43" s="56">
        <f t="shared" si="7"/>
        <v>0</v>
      </c>
      <c r="E43" s="56">
        <v>0.0</v>
      </c>
      <c r="F43" s="34">
        <v>0.0</v>
      </c>
      <c r="G43" s="34">
        <v>0.0</v>
      </c>
      <c r="H43" s="34">
        <v>0.0</v>
      </c>
      <c r="I43" s="34">
        <v>0.0</v>
      </c>
      <c r="J43" s="34">
        <v>0.0</v>
      </c>
      <c r="K43" s="34">
        <v>0.0</v>
      </c>
      <c r="L43" s="34">
        <v>0.0</v>
      </c>
      <c r="M43" s="34">
        <v>0.0</v>
      </c>
      <c r="N43" s="34">
        <v>0.0</v>
      </c>
      <c r="O43" s="34">
        <v>0.0</v>
      </c>
      <c r="P43" s="34">
        <v>0.0</v>
      </c>
      <c r="Q43" s="34">
        <v>0.0</v>
      </c>
    </row>
    <row r="44">
      <c r="A44" s="26">
        <v>26.0</v>
      </c>
      <c r="B44" s="20" t="s">
        <v>122</v>
      </c>
      <c r="C44" s="76" t="s">
        <v>123</v>
      </c>
      <c r="D44" s="56">
        <f t="shared" si="7"/>
        <v>2000</v>
      </c>
      <c r="E44" s="89" t="s">
        <v>124</v>
      </c>
      <c r="F44" s="34">
        <v>0.0</v>
      </c>
      <c r="G44" s="87"/>
      <c r="H44" s="34">
        <v>0.0</v>
      </c>
      <c r="I44" s="34">
        <v>0.0</v>
      </c>
      <c r="J44" s="34">
        <v>0.0</v>
      </c>
      <c r="K44" s="34">
        <v>0.0</v>
      </c>
      <c r="L44" s="74">
        <v>2000.0</v>
      </c>
      <c r="M44" s="34">
        <v>0.0</v>
      </c>
      <c r="N44" s="34">
        <v>0.0</v>
      </c>
      <c r="O44" s="34">
        <v>0.0</v>
      </c>
      <c r="P44" s="34">
        <v>0.0</v>
      </c>
      <c r="Q44" s="34">
        <v>0.0</v>
      </c>
    </row>
    <row r="45">
      <c r="A45" s="66">
        <v>3.0</v>
      </c>
      <c r="B45" s="91" t="s">
        <v>125</v>
      </c>
      <c r="C45" s="95" t="s">
        <v>126</v>
      </c>
      <c r="D45" s="64">
        <f>Sum(D46:D54)</f>
        <v>11385</v>
      </c>
      <c r="E45" s="64" t="s">
        <v>58</v>
      </c>
      <c r="F45" s="65">
        <v>100.0</v>
      </c>
      <c r="G45" s="65">
        <v>100.0</v>
      </c>
      <c r="H45" s="65" t="s">
        <v>59</v>
      </c>
      <c r="I45" s="65">
        <v>300.0</v>
      </c>
      <c r="J45" s="65" t="s">
        <v>60</v>
      </c>
      <c r="K45" s="65">
        <v>300.0</v>
      </c>
      <c r="L45" s="65">
        <v>800.0</v>
      </c>
      <c r="M45" s="65">
        <v>100.0</v>
      </c>
      <c r="N45" s="65" t="s">
        <v>61</v>
      </c>
      <c r="O45" s="65">
        <v>300.0</v>
      </c>
      <c r="P45" s="65">
        <v>300.0</v>
      </c>
      <c r="Q45" s="65">
        <v>800.0</v>
      </c>
    </row>
    <row r="46">
      <c r="A46" s="96">
        <v>31.0</v>
      </c>
      <c r="B46" s="20" t="s">
        <v>127</v>
      </c>
      <c r="C46" s="97"/>
      <c r="D46" s="56">
        <v>0.0</v>
      </c>
      <c r="E46" s="56">
        <v>0.0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>
      <c r="A47" s="26">
        <v>32.0</v>
      </c>
      <c r="B47" s="20" t="s">
        <v>128</v>
      </c>
      <c r="C47" s="29"/>
      <c r="D47" s="59">
        <v>1600.0</v>
      </c>
      <c r="E47" s="56" t="s">
        <v>129</v>
      </c>
      <c r="F47" s="29"/>
      <c r="G47" s="29"/>
      <c r="H47" s="34">
        <v>200.0</v>
      </c>
      <c r="I47" s="34">
        <v>200.0</v>
      </c>
      <c r="J47" s="34">
        <v>200.0</v>
      </c>
      <c r="K47" s="34">
        <v>200.0</v>
      </c>
      <c r="L47" s="34">
        <v>200.0</v>
      </c>
      <c r="M47" s="29"/>
      <c r="N47" s="29"/>
      <c r="O47" s="34">
        <v>200.0</v>
      </c>
      <c r="P47" s="34">
        <v>200.0</v>
      </c>
      <c r="Q47" s="34">
        <v>200.0</v>
      </c>
    </row>
    <row r="48">
      <c r="A48" s="26">
        <v>332.0</v>
      </c>
      <c r="B48" s="98" t="s">
        <v>130</v>
      </c>
      <c r="C48" s="99" t="s">
        <v>131</v>
      </c>
      <c r="D48" s="59">
        <v>1200.0</v>
      </c>
      <c r="E48" s="56" t="s">
        <v>83</v>
      </c>
      <c r="F48" s="34">
        <v>100.0</v>
      </c>
      <c r="G48" s="34">
        <v>100.0</v>
      </c>
      <c r="H48" s="34">
        <v>100.0</v>
      </c>
      <c r="I48" s="34">
        <v>100.0</v>
      </c>
      <c r="J48" s="34">
        <v>100.0</v>
      </c>
      <c r="K48" s="34">
        <v>100.0</v>
      </c>
      <c r="L48" s="34">
        <v>100.0</v>
      </c>
      <c r="M48" s="34">
        <v>100.0</v>
      </c>
      <c r="N48" s="34">
        <v>100.0</v>
      </c>
      <c r="O48" s="34">
        <v>100.0</v>
      </c>
      <c r="P48" s="34">
        <v>100.0</v>
      </c>
      <c r="Q48" s="34">
        <v>100.0</v>
      </c>
    </row>
    <row r="49">
      <c r="A49" s="26">
        <v>333.0</v>
      </c>
      <c r="B49" s="98" t="s">
        <v>130</v>
      </c>
      <c r="C49" s="100" t="s">
        <v>132</v>
      </c>
      <c r="D49" s="59">
        <f>sum(F49:Q49)</f>
        <v>5000</v>
      </c>
      <c r="E49" s="56" t="s">
        <v>133</v>
      </c>
      <c r="F49" s="29"/>
      <c r="G49" s="32">
        <v>2500.0</v>
      </c>
      <c r="H49" s="29"/>
      <c r="I49" s="29"/>
      <c r="J49" s="74"/>
      <c r="K49" s="32">
        <v>2500.0</v>
      </c>
      <c r="L49" s="29"/>
      <c r="M49" s="29"/>
      <c r="N49" s="29"/>
      <c r="O49" s="29"/>
      <c r="P49" s="29"/>
      <c r="Q49" s="29"/>
    </row>
    <row r="50">
      <c r="A50" s="26">
        <v>34.0</v>
      </c>
      <c r="B50" s="20" t="s">
        <v>134</v>
      </c>
      <c r="C50" s="29"/>
      <c r="D50" s="56">
        <v>0.0</v>
      </c>
      <c r="E50" s="56">
        <v>0.0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>
      <c r="A51" s="26">
        <v>36.0</v>
      </c>
      <c r="B51" s="20" t="s">
        <v>135</v>
      </c>
      <c r="C51" s="29"/>
      <c r="D51" s="56">
        <v>500.0</v>
      </c>
      <c r="E51" s="56">
        <v>500.0</v>
      </c>
      <c r="F51" s="29"/>
      <c r="G51" s="29"/>
      <c r="H51" s="29"/>
      <c r="I51" s="29"/>
      <c r="J51" s="29"/>
      <c r="K51" s="29"/>
      <c r="L51" s="34">
        <v>500.0</v>
      </c>
      <c r="M51" s="29"/>
      <c r="N51" s="29"/>
      <c r="O51" s="29"/>
      <c r="P51" s="29"/>
      <c r="Q51" s="29"/>
    </row>
    <row r="52">
      <c r="A52" s="26">
        <v>37.0</v>
      </c>
      <c r="B52" s="20" t="s">
        <v>136</v>
      </c>
      <c r="C52" s="75" t="s">
        <v>137</v>
      </c>
      <c r="D52" s="56">
        <v>500.0</v>
      </c>
      <c r="E52" s="56">
        <v>500.0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4">
        <v>500.0</v>
      </c>
    </row>
    <row r="53">
      <c r="A53" s="26">
        <v>38.0</v>
      </c>
      <c r="B53" s="20" t="s">
        <v>138</v>
      </c>
      <c r="C53" s="29"/>
      <c r="D53" s="56">
        <v>0.0</v>
      </c>
      <c r="E53" s="56">
        <v>0.0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>
      <c r="A54" s="26">
        <v>39.0</v>
      </c>
      <c r="B54" s="20" t="s">
        <v>139</v>
      </c>
      <c r="C54" s="76" t="s">
        <v>140</v>
      </c>
      <c r="D54" s="101">
        <f>sum(F54:Q54)</f>
        <v>2585</v>
      </c>
      <c r="E54" s="73" t="s">
        <v>141</v>
      </c>
      <c r="F54" s="29"/>
      <c r="G54" s="29"/>
      <c r="H54" s="74">
        <v>1292.5</v>
      </c>
      <c r="I54" s="29"/>
      <c r="J54" s="29"/>
      <c r="K54" s="29"/>
      <c r="L54" s="29"/>
      <c r="M54" s="29"/>
      <c r="N54" s="74">
        <v>1292.5</v>
      </c>
      <c r="O54" s="29"/>
      <c r="P54" s="29"/>
      <c r="Q54" s="29"/>
    </row>
    <row r="55">
      <c r="A55" s="102">
        <v>5.0</v>
      </c>
      <c r="B55" s="103" t="s">
        <v>142</v>
      </c>
      <c r="C55" s="104" t="s">
        <v>143</v>
      </c>
      <c r="D55" s="105">
        <f>sum(D56:D57)</f>
        <v>37000</v>
      </c>
      <c r="E55" s="105" t="s">
        <v>144</v>
      </c>
      <c r="F55" s="105" t="s">
        <v>74</v>
      </c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</row>
    <row r="56">
      <c r="A56" s="43"/>
      <c r="B56" s="38" t="s">
        <v>145</v>
      </c>
      <c r="C56" s="107" t="s">
        <v>146</v>
      </c>
      <c r="D56" s="108">
        <f>sum(F56:Q56)</f>
        <v>22800</v>
      </c>
      <c r="E56" s="108">
        <v>30000.0</v>
      </c>
      <c r="F56" s="29"/>
      <c r="G56" s="32">
        <v>5400.0</v>
      </c>
      <c r="H56" s="29"/>
      <c r="I56" s="24"/>
      <c r="J56" s="34"/>
      <c r="K56" s="32">
        <v>2250.0</v>
      </c>
      <c r="L56" s="24"/>
      <c r="M56" s="29"/>
      <c r="N56" s="32">
        <v>3150.0</v>
      </c>
      <c r="O56" s="29"/>
      <c r="P56" s="34"/>
      <c r="Q56" s="74">
        <v>12000.0</v>
      </c>
    </row>
    <row r="57">
      <c r="A57" s="43"/>
      <c r="B57" s="109" t="s">
        <v>147</v>
      </c>
      <c r="C57" s="110" t="s">
        <v>148</v>
      </c>
      <c r="D57" s="108">
        <v>14200.0</v>
      </c>
      <c r="E57" s="111"/>
      <c r="F57" s="29"/>
      <c r="G57" s="29"/>
      <c r="H57" s="29"/>
      <c r="I57" s="29"/>
      <c r="J57" s="34"/>
      <c r="K57" s="29"/>
      <c r="L57" s="29"/>
      <c r="M57" s="29"/>
      <c r="N57" s="29"/>
      <c r="O57" s="29"/>
      <c r="P57" s="34"/>
      <c r="Q57" s="34"/>
    </row>
    <row r="58">
      <c r="A58" s="102">
        <v>6.0</v>
      </c>
      <c r="B58" s="91" t="s">
        <v>149</v>
      </c>
      <c r="C58" s="112" t="s">
        <v>150</v>
      </c>
      <c r="D58" s="113">
        <f>sum(D59:D62)</f>
        <v>6600</v>
      </c>
      <c r="E58" s="114" t="s">
        <v>151</v>
      </c>
      <c r="F58" s="65">
        <v>200.0</v>
      </c>
      <c r="G58" s="65">
        <v>200.0</v>
      </c>
      <c r="H58" s="65">
        <v>200.0</v>
      </c>
      <c r="I58" s="65">
        <v>200.0</v>
      </c>
      <c r="J58" s="65" t="s">
        <v>152</v>
      </c>
      <c r="K58" s="65">
        <v>200.0</v>
      </c>
      <c r="L58" s="65">
        <v>200.0</v>
      </c>
      <c r="M58" s="65">
        <v>200.0</v>
      </c>
      <c r="N58" s="65">
        <v>200.0</v>
      </c>
      <c r="O58" s="65">
        <v>200.0</v>
      </c>
      <c r="P58" s="65">
        <v>200.0</v>
      </c>
      <c r="Q58" s="65" t="s">
        <v>153</v>
      </c>
    </row>
    <row r="59">
      <c r="A59" s="26">
        <v>61.0</v>
      </c>
      <c r="B59" s="115" t="s">
        <v>154</v>
      </c>
      <c r="C59" s="75" t="s">
        <v>155</v>
      </c>
      <c r="D59" s="108">
        <v>2400.0</v>
      </c>
      <c r="E59" s="111" t="s">
        <v>156</v>
      </c>
      <c r="F59" s="34">
        <v>200.0</v>
      </c>
      <c r="G59" s="34">
        <v>200.0</v>
      </c>
      <c r="H59" s="34">
        <v>200.0</v>
      </c>
      <c r="I59" s="34">
        <v>200.0</v>
      </c>
      <c r="J59" s="34">
        <v>200.0</v>
      </c>
      <c r="K59" s="34">
        <v>200.0</v>
      </c>
      <c r="L59" s="34">
        <v>200.0</v>
      </c>
      <c r="M59" s="34">
        <v>200.0</v>
      </c>
      <c r="N59" s="34">
        <v>200.0</v>
      </c>
      <c r="O59" s="34">
        <v>200.0</v>
      </c>
      <c r="P59" s="34">
        <v>200.0</v>
      </c>
      <c r="Q59" s="34">
        <v>200.0</v>
      </c>
    </row>
    <row r="60">
      <c r="A60" s="26">
        <v>62.0</v>
      </c>
      <c r="B60" s="20" t="s">
        <v>157</v>
      </c>
      <c r="C60" s="86" t="s">
        <v>158</v>
      </c>
      <c r="D60" s="108">
        <v>3700.0</v>
      </c>
      <c r="E60" s="111" t="s">
        <v>159</v>
      </c>
      <c r="F60" s="29"/>
      <c r="G60" s="32">
        <v>540.0</v>
      </c>
      <c r="H60" s="29"/>
      <c r="I60" s="29"/>
      <c r="J60" s="29"/>
      <c r="K60" s="32">
        <v>225.0</v>
      </c>
      <c r="L60" s="29"/>
      <c r="M60" s="29"/>
      <c r="N60" s="32">
        <v>116.0</v>
      </c>
      <c r="O60" s="29"/>
      <c r="P60" s="29"/>
      <c r="Q60" s="74">
        <v>1410.0</v>
      </c>
    </row>
    <row r="61">
      <c r="A61" s="26">
        <v>63.0</v>
      </c>
      <c r="B61" s="20" t="s">
        <v>160</v>
      </c>
      <c r="C61" s="29"/>
      <c r="D61" s="108">
        <f t="shared" ref="D61:D62" si="8">sum(F61:Q61)</f>
        <v>250</v>
      </c>
      <c r="E61" s="111" t="s">
        <v>161</v>
      </c>
      <c r="F61" s="29"/>
      <c r="G61" s="29"/>
      <c r="H61" s="29"/>
      <c r="I61" s="29"/>
      <c r="J61" s="74">
        <v>250.0</v>
      </c>
      <c r="K61" s="32"/>
      <c r="L61" s="29"/>
      <c r="M61" s="29"/>
      <c r="N61" s="29"/>
      <c r="O61" s="29"/>
      <c r="P61" s="29"/>
      <c r="Q61" s="29"/>
    </row>
    <row r="62">
      <c r="A62" s="26">
        <v>64.0</v>
      </c>
      <c r="B62" s="20" t="s">
        <v>162</v>
      </c>
      <c r="C62" s="29"/>
      <c r="D62" s="108">
        <f t="shared" si="8"/>
        <v>250</v>
      </c>
      <c r="E62" s="111">
        <v>500.0</v>
      </c>
      <c r="F62" s="29"/>
      <c r="G62" s="29"/>
      <c r="H62" s="29"/>
      <c r="I62" s="29"/>
      <c r="J62" s="74">
        <v>250.0</v>
      </c>
      <c r="K62" s="29"/>
      <c r="L62" s="29"/>
      <c r="M62" s="29"/>
      <c r="N62" s="29"/>
      <c r="O62" s="29"/>
      <c r="P62" s="29"/>
      <c r="Q62" s="29"/>
    </row>
    <row r="63">
      <c r="A63" s="116">
        <v>7.0</v>
      </c>
      <c r="B63" s="117" t="s">
        <v>163</v>
      </c>
      <c r="C63" s="118" t="s">
        <v>164</v>
      </c>
      <c r="D63" s="119">
        <f>D6-D15</f>
        <v>20805.86</v>
      </c>
      <c r="E63" s="120" t="s">
        <v>165</v>
      </c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</row>
    <row r="64">
      <c r="E64" s="1"/>
    </row>
    <row r="65">
      <c r="E65" s="1"/>
    </row>
    <row r="66">
      <c r="E66" s="1"/>
    </row>
    <row r="67">
      <c r="E67" s="1"/>
    </row>
    <row r="68">
      <c r="E68" s="1"/>
    </row>
    <row r="69">
      <c r="E69" s="1"/>
    </row>
    <row r="70">
      <c r="E70" s="1"/>
    </row>
    <row r="71">
      <c r="E71" s="1"/>
    </row>
    <row r="72">
      <c r="E72" s="1"/>
    </row>
    <row r="73">
      <c r="E73" s="1"/>
    </row>
    <row r="74">
      <c r="E74" s="1"/>
    </row>
    <row r="75">
      <c r="E75" s="1"/>
    </row>
    <row r="76">
      <c r="E76" s="1"/>
    </row>
    <row r="77">
      <c r="E77" s="1"/>
    </row>
    <row r="78">
      <c r="E78" s="1"/>
    </row>
    <row r="79">
      <c r="E79" s="1"/>
    </row>
    <row r="80">
      <c r="E80" s="1"/>
    </row>
    <row r="81">
      <c r="E81" s="1"/>
    </row>
    <row r="82">
      <c r="E82" s="1"/>
    </row>
    <row r="83">
      <c r="E83" s="1"/>
    </row>
    <row r="84">
      <c r="E84" s="1"/>
    </row>
    <row r="85">
      <c r="E85" s="1"/>
    </row>
    <row r="86">
      <c r="E86" s="1"/>
    </row>
    <row r="87">
      <c r="E87" s="1"/>
    </row>
    <row r="88">
      <c r="E88" s="1"/>
    </row>
    <row r="89">
      <c r="E89" s="1"/>
    </row>
    <row r="90">
      <c r="E90" s="1"/>
    </row>
    <row r="91">
      <c r="E91" s="1"/>
    </row>
    <row r="92">
      <c r="E92" s="1"/>
    </row>
    <row r="93">
      <c r="E93" s="1"/>
    </row>
    <row r="94">
      <c r="E94" s="1"/>
    </row>
    <row r="95">
      <c r="E95" s="1"/>
    </row>
    <row r="96">
      <c r="E96" s="1"/>
    </row>
    <row r="97">
      <c r="E97" s="1"/>
    </row>
    <row r="98">
      <c r="E98" s="1"/>
    </row>
    <row r="99">
      <c r="E99" s="1"/>
    </row>
    <row r="100">
      <c r="E100" s="1"/>
    </row>
    <row r="101">
      <c r="E101" s="1"/>
    </row>
    <row r="102">
      <c r="E102" s="1"/>
    </row>
    <row r="103">
      <c r="E103" s="1"/>
    </row>
    <row r="104">
      <c r="E104" s="1"/>
    </row>
    <row r="105">
      <c r="E105" s="1"/>
    </row>
    <row r="106">
      <c r="E106" s="1"/>
    </row>
    <row r="107">
      <c r="E107" s="1"/>
    </row>
    <row r="108">
      <c r="E108" s="1"/>
    </row>
    <row r="109">
      <c r="E109" s="1"/>
    </row>
    <row r="110">
      <c r="E110" s="1"/>
    </row>
    <row r="111">
      <c r="E111" s="1"/>
    </row>
    <row r="112">
      <c r="E112" s="1"/>
    </row>
    <row r="113">
      <c r="E113" s="1"/>
    </row>
    <row r="114">
      <c r="E114" s="1"/>
    </row>
    <row r="115">
      <c r="E115" s="1"/>
    </row>
    <row r="116">
      <c r="E116" s="1"/>
    </row>
    <row r="117">
      <c r="E117" s="1"/>
    </row>
    <row r="118">
      <c r="E118" s="1"/>
    </row>
    <row r="119">
      <c r="E119" s="1"/>
    </row>
    <row r="120">
      <c r="E120" s="1"/>
    </row>
    <row r="121">
      <c r="E121" s="1"/>
    </row>
    <row r="122">
      <c r="E122" s="1"/>
    </row>
    <row r="123">
      <c r="E123" s="1"/>
    </row>
    <row r="124">
      <c r="E124" s="1"/>
    </row>
    <row r="125">
      <c r="E125" s="1"/>
    </row>
    <row r="126">
      <c r="E126" s="1"/>
    </row>
    <row r="127">
      <c r="E127" s="1"/>
    </row>
    <row r="128">
      <c r="E128" s="1"/>
    </row>
    <row r="129">
      <c r="E129" s="1"/>
    </row>
    <row r="130">
      <c r="E130" s="1"/>
    </row>
    <row r="131">
      <c r="E131" s="1"/>
    </row>
    <row r="132">
      <c r="E132" s="1"/>
    </row>
    <row r="133">
      <c r="E133" s="1"/>
    </row>
    <row r="134">
      <c r="E134" s="1"/>
    </row>
    <row r="135">
      <c r="E135" s="1"/>
    </row>
    <row r="136">
      <c r="E136" s="1"/>
    </row>
    <row r="137">
      <c r="E137" s="1"/>
    </row>
    <row r="138">
      <c r="E138" s="1"/>
    </row>
    <row r="139">
      <c r="E139" s="1"/>
    </row>
    <row r="140">
      <c r="E140" s="1"/>
    </row>
    <row r="141">
      <c r="E141" s="1"/>
    </row>
    <row r="142">
      <c r="E142" s="1"/>
    </row>
    <row r="143">
      <c r="E143" s="1"/>
    </row>
    <row r="144">
      <c r="E144" s="1"/>
    </row>
    <row r="145">
      <c r="E145" s="1"/>
    </row>
    <row r="146">
      <c r="E146" s="1"/>
    </row>
    <row r="147">
      <c r="E147" s="1"/>
    </row>
    <row r="148">
      <c r="E148" s="1"/>
    </row>
    <row r="149">
      <c r="E149" s="1"/>
    </row>
    <row r="150">
      <c r="E150" s="1"/>
    </row>
    <row r="151">
      <c r="E151" s="1"/>
    </row>
    <row r="152">
      <c r="E152" s="1"/>
    </row>
    <row r="153">
      <c r="E153" s="1"/>
    </row>
    <row r="154">
      <c r="E154" s="1"/>
    </row>
    <row r="155">
      <c r="E155" s="1"/>
    </row>
    <row r="156">
      <c r="E156" s="1"/>
    </row>
    <row r="157">
      <c r="E157" s="1"/>
    </row>
    <row r="158">
      <c r="E158" s="1"/>
    </row>
    <row r="159">
      <c r="E159" s="1"/>
    </row>
    <row r="160">
      <c r="E160" s="1"/>
    </row>
    <row r="161">
      <c r="E161" s="1"/>
    </row>
    <row r="162">
      <c r="E162" s="1"/>
    </row>
    <row r="163">
      <c r="E163" s="1"/>
    </row>
    <row r="164">
      <c r="E164" s="1"/>
    </row>
    <row r="165">
      <c r="E165" s="1"/>
    </row>
    <row r="166">
      <c r="E166" s="1"/>
    </row>
    <row r="167">
      <c r="E167" s="1"/>
    </row>
    <row r="168">
      <c r="E168" s="1"/>
    </row>
    <row r="169">
      <c r="E169" s="1"/>
    </row>
    <row r="170">
      <c r="E170" s="1"/>
    </row>
    <row r="171">
      <c r="E171" s="1"/>
    </row>
    <row r="172">
      <c r="E172" s="1"/>
    </row>
    <row r="173">
      <c r="E173" s="1"/>
    </row>
    <row r="174">
      <c r="E174" s="1"/>
    </row>
    <row r="175">
      <c r="E175" s="1"/>
    </row>
    <row r="176">
      <c r="E176" s="1"/>
    </row>
    <row r="177">
      <c r="E177" s="1"/>
    </row>
    <row r="178">
      <c r="E178" s="1"/>
    </row>
    <row r="179">
      <c r="E179" s="1"/>
    </row>
    <row r="180">
      <c r="E180" s="1"/>
    </row>
    <row r="181">
      <c r="E181" s="1"/>
    </row>
    <row r="182">
      <c r="E182" s="1"/>
    </row>
    <row r="183">
      <c r="E183" s="1"/>
    </row>
    <row r="184">
      <c r="E184" s="1"/>
    </row>
    <row r="185">
      <c r="E185" s="1"/>
    </row>
    <row r="186">
      <c r="E186" s="1"/>
    </row>
    <row r="187">
      <c r="E187" s="1"/>
    </row>
    <row r="188">
      <c r="E188" s="1"/>
    </row>
    <row r="189">
      <c r="E189" s="1"/>
    </row>
    <row r="190">
      <c r="E190" s="1"/>
    </row>
    <row r="191">
      <c r="E191" s="1"/>
    </row>
    <row r="192">
      <c r="E192" s="1"/>
    </row>
    <row r="193">
      <c r="E193" s="1"/>
    </row>
    <row r="194">
      <c r="E194" s="1"/>
    </row>
    <row r="195">
      <c r="E195" s="1"/>
    </row>
    <row r="196">
      <c r="E196" s="1"/>
    </row>
    <row r="197">
      <c r="E197" s="1"/>
    </row>
    <row r="198">
      <c r="E198" s="1"/>
    </row>
    <row r="199">
      <c r="E199" s="1"/>
    </row>
    <row r="200">
      <c r="E200" s="1"/>
    </row>
    <row r="201">
      <c r="E201" s="1"/>
    </row>
    <row r="202">
      <c r="E202" s="1"/>
    </row>
    <row r="203">
      <c r="E203" s="1"/>
    </row>
    <row r="204">
      <c r="E204" s="1"/>
    </row>
    <row r="205">
      <c r="E205" s="1"/>
    </row>
    <row r="206">
      <c r="E206" s="1"/>
    </row>
    <row r="207">
      <c r="E207" s="1"/>
    </row>
    <row r="208">
      <c r="E208" s="1"/>
    </row>
    <row r="209">
      <c r="E209" s="1"/>
    </row>
    <row r="210">
      <c r="E210" s="1"/>
    </row>
    <row r="211">
      <c r="E211" s="1"/>
    </row>
    <row r="212">
      <c r="E212" s="1"/>
    </row>
    <row r="213">
      <c r="E213" s="1"/>
    </row>
    <row r="214">
      <c r="E214" s="1"/>
    </row>
    <row r="215">
      <c r="E215" s="1"/>
    </row>
    <row r="216">
      <c r="E216" s="1"/>
    </row>
    <row r="217">
      <c r="E217" s="1"/>
    </row>
    <row r="218">
      <c r="E218" s="1"/>
    </row>
    <row r="219">
      <c r="E219" s="1"/>
    </row>
    <row r="220">
      <c r="E220" s="1"/>
    </row>
    <row r="221">
      <c r="E221" s="1"/>
    </row>
    <row r="222">
      <c r="E222" s="1"/>
    </row>
    <row r="223">
      <c r="E223" s="1"/>
    </row>
    <row r="224">
      <c r="E224" s="1"/>
    </row>
    <row r="225">
      <c r="E225" s="1"/>
    </row>
    <row r="226">
      <c r="E226" s="1"/>
    </row>
    <row r="227">
      <c r="E227" s="1"/>
    </row>
    <row r="228">
      <c r="E228" s="1"/>
    </row>
    <row r="229">
      <c r="E229" s="1"/>
    </row>
    <row r="230">
      <c r="E230" s="1"/>
    </row>
    <row r="231">
      <c r="E231" s="1"/>
    </row>
    <row r="232">
      <c r="E232" s="1"/>
    </row>
    <row r="233">
      <c r="E233" s="1"/>
    </row>
    <row r="234">
      <c r="E234" s="1"/>
    </row>
    <row r="235">
      <c r="E235" s="1"/>
    </row>
    <row r="236">
      <c r="E236" s="1"/>
    </row>
    <row r="237">
      <c r="E237" s="1"/>
    </row>
    <row r="238">
      <c r="E238" s="1"/>
    </row>
    <row r="239">
      <c r="E239" s="1"/>
    </row>
    <row r="240">
      <c r="E240" s="1"/>
    </row>
    <row r="241">
      <c r="E241" s="1"/>
    </row>
    <row r="242">
      <c r="E242" s="1"/>
    </row>
    <row r="243">
      <c r="E243" s="1"/>
    </row>
    <row r="244">
      <c r="E244" s="1"/>
    </row>
    <row r="245">
      <c r="E245" s="1"/>
    </row>
    <row r="246">
      <c r="E246" s="1"/>
    </row>
    <row r="247">
      <c r="E247" s="1"/>
    </row>
    <row r="248">
      <c r="E248" s="1"/>
    </row>
    <row r="249">
      <c r="E249" s="1"/>
    </row>
    <row r="250">
      <c r="E250" s="1"/>
    </row>
    <row r="251">
      <c r="E251" s="1"/>
    </row>
    <row r="252">
      <c r="E252" s="1"/>
    </row>
    <row r="253">
      <c r="E253" s="1"/>
    </row>
    <row r="254">
      <c r="E254" s="1"/>
    </row>
    <row r="255">
      <c r="E255" s="1"/>
    </row>
    <row r="256">
      <c r="E256" s="1"/>
    </row>
    <row r="257">
      <c r="E257" s="1"/>
    </row>
    <row r="258">
      <c r="E258" s="1"/>
    </row>
    <row r="259">
      <c r="E259" s="1"/>
    </row>
    <row r="260">
      <c r="E260" s="1"/>
    </row>
    <row r="261">
      <c r="E261" s="1"/>
    </row>
    <row r="262">
      <c r="E262" s="1"/>
    </row>
    <row r="263">
      <c r="E263" s="1"/>
    </row>
    <row r="264">
      <c r="E264" s="1"/>
    </row>
    <row r="265">
      <c r="E265" s="1"/>
    </row>
    <row r="266">
      <c r="E266" s="1"/>
    </row>
    <row r="267">
      <c r="E267" s="1"/>
    </row>
    <row r="268">
      <c r="E268" s="1"/>
    </row>
    <row r="269">
      <c r="E269" s="1"/>
    </row>
    <row r="270">
      <c r="E270" s="1"/>
    </row>
    <row r="271">
      <c r="E271" s="1"/>
    </row>
    <row r="272">
      <c r="E272" s="1"/>
    </row>
    <row r="273">
      <c r="E273" s="1"/>
    </row>
    <row r="274">
      <c r="E274" s="1"/>
    </row>
    <row r="275">
      <c r="E275" s="1"/>
    </row>
    <row r="276">
      <c r="E276" s="1"/>
    </row>
    <row r="277">
      <c r="E277" s="1"/>
    </row>
    <row r="278">
      <c r="E278" s="1"/>
    </row>
    <row r="279">
      <c r="E279" s="1"/>
    </row>
    <row r="280">
      <c r="E280" s="1"/>
    </row>
    <row r="281">
      <c r="E281" s="1"/>
    </row>
    <row r="282">
      <c r="E282" s="1"/>
    </row>
    <row r="283">
      <c r="E283" s="1"/>
    </row>
    <row r="284">
      <c r="E284" s="1"/>
    </row>
    <row r="285">
      <c r="E285" s="1"/>
    </row>
    <row r="286">
      <c r="E286" s="1"/>
    </row>
    <row r="287">
      <c r="E287" s="1"/>
    </row>
    <row r="288">
      <c r="E288" s="1"/>
    </row>
    <row r="289">
      <c r="E289" s="1"/>
    </row>
    <row r="290">
      <c r="E290" s="1"/>
    </row>
    <row r="291">
      <c r="E291" s="1"/>
    </row>
    <row r="292">
      <c r="E292" s="1"/>
    </row>
    <row r="293">
      <c r="E293" s="1"/>
    </row>
    <row r="294">
      <c r="E294" s="1"/>
    </row>
    <row r="295">
      <c r="E295" s="1"/>
    </row>
    <row r="296">
      <c r="E296" s="1"/>
    </row>
    <row r="297">
      <c r="E297" s="1"/>
    </row>
    <row r="298">
      <c r="E298" s="1"/>
    </row>
    <row r="299">
      <c r="E299" s="1"/>
    </row>
    <row r="300">
      <c r="E300" s="1"/>
    </row>
    <row r="301">
      <c r="E301" s="1"/>
    </row>
    <row r="302">
      <c r="E302" s="1"/>
    </row>
    <row r="303">
      <c r="E303" s="1"/>
    </row>
    <row r="304">
      <c r="E304" s="1"/>
    </row>
    <row r="305">
      <c r="E305" s="1"/>
    </row>
    <row r="306">
      <c r="E306" s="1"/>
    </row>
    <row r="307">
      <c r="E307" s="1"/>
    </row>
    <row r="308">
      <c r="E308" s="1"/>
    </row>
    <row r="309">
      <c r="E309" s="1"/>
    </row>
    <row r="310">
      <c r="E310" s="1"/>
    </row>
    <row r="311">
      <c r="E311" s="1"/>
    </row>
    <row r="312">
      <c r="E312" s="1"/>
    </row>
    <row r="313">
      <c r="E313" s="1"/>
    </row>
    <row r="314">
      <c r="E314" s="1"/>
    </row>
    <row r="315">
      <c r="E315" s="1"/>
    </row>
    <row r="316">
      <c r="E316" s="1"/>
    </row>
    <row r="317">
      <c r="E317" s="1"/>
    </row>
    <row r="318">
      <c r="E318" s="1"/>
    </row>
    <row r="319">
      <c r="E319" s="1"/>
    </row>
    <row r="320">
      <c r="E320" s="1"/>
    </row>
    <row r="321">
      <c r="E321" s="1"/>
    </row>
    <row r="322">
      <c r="E322" s="1"/>
    </row>
    <row r="323">
      <c r="E323" s="1"/>
    </row>
    <row r="324">
      <c r="E324" s="1"/>
    </row>
    <row r="325">
      <c r="E325" s="1"/>
    </row>
    <row r="326">
      <c r="E326" s="1"/>
    </row>
    <row r="327">
      <c r="E327" s="1"/>
    </row>
    <row r="328">
      <c r="E328" s="1"/>
    </row>
    <row r="329">
      <c r="E329" s="1"/>
    </row>
    <row r="330">
      <c r="E330" s="1"/>
    </row>
    <row r="331">
      <c r="E331" s="1"/>
    </row>
    <row r="332">
      <c r="E332" s="1"/>
    </row>
    <row r="333">
      <c r="E333" s="1"/>
    </row>
    <row r="334">
      <c r="E334" s="1"/>
    </row>
    <row r="335">
      <c r="E335" s="1"/>
    </row>
    <row r="336">
      <c r="E336" s="1"/>
    </row>
    <row r="337">
      <c r="E337" s="1"/>
    </row>
    <row r="338">
      <c r="E338" s="1"/>
    </row>
    <row r="339">
      <c r="E339" s="1"/>
    </row>
    <row r="340">
      <c r="E340" s="1"/>
    </row>
    <row r="341">
      <c r="E341" s="1"/>
    </row>
    <row r="342">
      <c r="E342" s="1"/>
    </row>
    <row r="343">
      <c r="E343" s="1"/>
    </row>
    <row r="344">
      <c r="E344" s="1"/>
    </row>
    <row r="345">
      <c r="E345" s="1"/>
    </row>
    <row r="346">
      <c r="E346" s="1"/>
    </row>
    <row r="347">
      <c r="E347" s="1"/>
    </row>
    <row r="348">
      <c r="E348" s="1"/>
    </row>
    <row r="349">
      <c r="E349" s="1"/>
    </row>
    <row r="350">
      <c r="E350" s="1"/>
    </row>
    <row r="351">
      <c r="E351" s="1"/>
    </row>
    <row r="352">
      <c r="E352" s="1"/>
    </row>
    <row r="353">
      <c r="E353" s="1"/>
    </row>
    <row r="354">
      <c r="E354" s="1"/>
    </row>
    <row r="355">
      <c r="E355" s="1"/>
    </row>
    <row r="356">
      <c r="E356" s="1"/>
    </row>
    <row r="357">
      <c r="E357" s="1"/>
    </row>
    <row r="358">
      <c r="E358" s="1"/>
    </row>
    <row r="359">
      <c r="E359" s="1"/>
    </row>
    <row r="360">
      <c r="E360" s="1"/>
    </row>
    <row r="361">
      <c r="E361" s="1"/>
    </row>
    <row r="362">
      <c r="E362" s="1"/>
    </row>
    <row r="363">
      <c r="E363" s="1"/>
    </row>
    <row r="364">
      <c r="E364" s="1"/>
    </row>
    <row r="365">
      <c r="E365" s="1"/>
    </row>
    <row r="366">
      <c r="E366" s="1"/>
    </row>
    <row r="367">
      <c r="E367" s="1"/>
    </row>
    <row r="368">
      <c r="E368" s="1"/>
    </row>
    <row r="369">
      <c r="E369" s="1"/>
    </row>
    <row r="370">
      <c r="E370" s="1"/>
    </row>
    <row r="371">
      <c r="E371" s="1"/>
    </row>
    <row r="372">
      <c r="E372" s="1"/>
    </row>
    <row r="373">
      <c r="E373" s="1"/>
    </row>
    <row r="374">
      <c r="E374" s="1"/>
    </row>
    <row r="375">
      <c r="E375" s="1"/>
    </row>
    <row r="376">
      <c r="E376" s="1"/>
    </row>
    <row r="377">
      <c r="E377" s="1"/>
    </row>
    <row r="378">
      <c r="E378" s="1"/>
    </row>
    <row r="379">
      <c r="E379" s="1"/>
    </row>
    <row r="380">
      <c r="E380" s="1"/>
    </row>
    <row r="381">
      <c r="E381" s="1"/>
    </row>
    <row r="382">
      <c r="E382" s="1"/>
    </row>
    <row r="383">
      <c r="E383" s="1"/>
    </row>
    <row r="384">
      <c r="E384" s="1"/>
    </row>
    <row r="385">
      <c r="E385" s="1"/>
    </row>
    <row r="386">
      <c r="E386" s="1"/>
    </row>
    <row r="387">
      <c r="E387" s="1"/>
    </row>
    <row r="388">
      <c r="E388" s="1"/>
    </row>
    <row r="389">
      <c r="E389" s="1"/>
    </row>
    <row r="390">
      <c r="E390" s="1"/>
    </row>
    <row r="391">
      <c r="E391" s="1"/>
    </row>
    <row r="392">
      <c r="E392" s="1"/>
    </row>
    <row r="393">
      <c r="E393" s="1"/>
    </row>
    <row r="394">
      <c r="E394" s="1"/>
    </row>
    <row r="395">
      <c r="E395" s="1"/>
    </row>
    <row r="396">
      <c r="E396" s="1"/>
    </row>
    <row r="397">
      <c r="E397" s="1"/>
    </row>
    <row r="398">
      <c r="E398" s="1"/>
    </row>
    <row r="399">
      <c r="E399" s="1"/>
    </row>
    <row r="400">
      <c r="E400" s="1"/>
    </row>
    <row r="401">
      <c r="E401" s="1"/>
    </row>
    <row r="402">
      <c r="E402" s="1"/>
    </row>
    <row r="403">
      <c r="E403" s="1"/>
    </row>
    <row r="404">
      <c r="E404" s="1"/>
    </row>
    <row r="405">
      <c r="E405" s="1"/>
    </row>
    <row r="406">
      <c r="E406" s="1"/>
    </row>
    <row r="407">
      <c r="E407" s="1"/>
    </row>
    <row r="408">
      <c r="E408" s="1"/>
    </row>
    <row r="409">
      <c r="E409" s="1"/>
    </row>
    <row r="410">
      <c r="E410" s="1"/>
    </row>
    <row r="411">
      <c r="E411" s="1"/>
    </row>
    <row r="412">
      <c r="E412" s="1"/>
    </row>
    <row r="413">
      <c r="E413" s="1"/>
    </row>
    <row r="414">
      <c r="E414" s="1"/>
    </row>
    <row r="415">
      <c r="E415" s="1"/>
    </row>
    <row r="416">
      <c r="E416" s="1"/>
    </row>
    <row r="417">
      <c r="E417" s="1"/>
    </row>
    <row r="418">
      <c r="E418" s="1"/>
    </row>
    <row r="419">
      <c r="E419" s="1"/>
    </row>
    <row r="420">
      <c r="E420" s="1"/>
    </row>
    <row r="421">
      <c r="E421" s="1"/>
    </row>
    <row r="422">
      <c r="E422" s="1"/>
    </row>
    <row r="423">
      <c r="E423" s="1"/>
    </row>
    <row r="424">
      <c r="E424" s="1"/>
    </row>
    <row r="425">
      <c r="E425" s="1"/>
    </row>
    <row r="426">
      <c r="E426" s="1"/>
    </row>
    <row r="427">
      <c r="E427" s="1"/>
    </row>
    <row r="428">
      <c r="E428" s="1"/>
    </row>
    <row r="429">
      <c r="E429" s="1"/>
    </row>
    <row r="430">
      <c r="E430" s="1"/>
    </row>
    <row r="431">
      <c r="E431" s="1"/>
    </row>
    <row r="432">
      <c r="E432" s="1"/>
    </row>
    <row r="433">
      <c r="E433" s="1"/>
    </row>
    <row r="434">
      <c r="E434" s="1"/>
    </row>
    <row r="435">
      <c r="E435" s="1"/>
    </row>
    <row r="436">
      <c r="E436" s="1"/>
    </row>
    <row r="437">
      <c r="E437" s="1"/>
    </row>
    <row r="438">
      <c r="E438" s="1"/>
    </row>
    <row r="439">
      <c r="E439" s="1"/>
    </row>
    <row r="440">
      <c r="E440" s="1"/>
    </row>
    <row r="441">
      <c r="E441" s="1"/>
    </row>
    <row r="442">
      <c r="E442" s="1"/>
    </row>
    <row r="443">
      <c r="E443" s="1"/>
    </row>
    <row r="444">
      <c r="E444" s="1"/>
    </row>
    <row r="445">
      <c r="E445" s="1"/>
    </row>
    <row r="446">
      <c r="E446" s="1"/>
    </row>
    <row r="447">
      <c r="E447" s="1"/>
    </row>
    <row r="448">
      <c r="E448" s="1"/>
    </row>
    <row r="449">
      <c r="E449" s="1"/>
    </row>
    <row r="450">
      <c r="E450" s="1"/>
    </row>
    <row r="451">
      <c r="E451" s="1"/>
    </row>
    <row r="452">
      <c r="E452" s="1"/>
    </row>
    <row r="453">
      <c r="E453" s="1"/>
    </row>
    <row r="454">
      <c r="E454" s="1"/>
    </row>
    <row r="455">
      <c r="E455" s="1"/>
    </row>
    <row r="456">
      <c r="E456" s="1"/>
    </row>
    <row r="457">
      <c r="E457" s="1"/>
    </row>
    <row r="458">
      <c r="E458" s="1"/>
    </row>
    <row r="459">
      <c r="E459" s="1"/>
    </row>
    <row r="460">
      <c r="E460" s="1"/>
    </row>
    <row r="461">
      <c r="E461" s="1"/>
    </row>
    <row r="462">
      <c r="E462" s="1"/>
    </row>
    <row r="463">
      <c r="E463" s="1"/>
    </row>
    <row r="464">
      <c r="E464" s="1"/>
    </row>
    <row r="465">
      <c r="E465" s="1"/>
    </row>
    <row r="466">
      <c r="E466" s="1"/>
    </row>
    <row r="467">
      <c r="E467" s="1"/>
    </row>
    <row r="468">
      <c r="E468" s="1"/>
    </row>
    <row r="469">
      <c r="E469" s="1"/>
    </row>
    <row r="470">
      <c r="E470" s="1"/>
    </row>
    <row r="471">
      <c r="E471" s="1"/>
    </row>
    <row r="472">
      <c r="E472" s="1"/>
    </row>
    <row r="473">
      <c r="E473" s="1"/>
    </row>
    <row r="474">
      <c r="E474" s="1"/>
    </row>
    <row r="475">
      <c r="E475" s="1"/>
    </row>
    <row r="476">
      <c r="E476" s="1"/>
    </row>
    <row r="477">
      <c r="E477" s="1"/>
    </row>
    <row r="478">
      <c r="E478" s="1"/>
    </row>
    <row r="479">
      <c r="E479" s="1"/>
    </row>
    <row r="480">
      <c r="E480" s="1"/>
    </row>
    <row r="481">
      <c r="E481" s="1"/>
    </row>
    <row r="482">
      <c r="E482" s="1"/>
    </row>
    <row r="483">
      <c r="E483" s="1"/>
    </row>
    <row r="484">
      <c r="E484" s="1"/>
    </row>
    <row r="485">
      <c r="E485" s="1"/>
    </row>
    <row r="486">
      <c r="E486" s="1"/>
    </row>
    <row r="487">
      <c r="E487" s="1"/>
    </row>
    <row r="488">
      <c r="E488" s="1"/>
    </row>
    <row r="489">
      <c r="E489" s="1"/>
    </row>
    <row r="490">
      <c r="E490" s="1"/>
    </row>
    <row r="491">
      <c r="E491" s="1"/>
    </row>
    <row r="492">
      <c r="E492" s="1"/>
    </row>
    <row r="493">
      <c r="E493" s="1"/>
    </row>
    <row r="494">
      <c r="E494" s="1"/>
    </row>
    <row r="495">
      <c r="E495" s="1"/>
    </row>
    <row r="496">
      <c r="E496" s="1"/>
    </row>
    <row r="497">
      <c r="E497" s="1"/>
    </row>
    <row r="498">
      <c r="E498" s="1"/>
    </row>
    <row r="499">
      <c r="E499" s="1"/>
    </row>
    <row r="500">
      <c r="E500" s="1"/>
    </row>
    <row r="501">
      <c r="E501" s="1"/>
    </row>
    <row r="502">
      <c r="E502" s="1"/>
    </row>
    <row r="503">
      <c r="E503" s="1"/>
    </row>
    <row r="504">
      <c r="E504" s="1"/>
    </row>
    <row r="505">
      <c r="E505" s="1"/>
    </row>
    <row r="506">
      <c r="E506" s="1"/>
    </row>
    <row r="507">
      <c r="E507" s="1"/>
    </row>
    <row r="508">
      <c r="E508" s="1"/>
    </row>
    <row r="509">
      <c r="E509" s="1"/>
    </row>
    <row r="510">
      <c r="E510" s="1"/>
    </row>
    <row r="511">
      <c r="E511" s="1"/>
    </row>
    <row r="512">
      <c r="E512" s="1"/>
    </row>
    <row r="513">
      <c r="E513" s="1"/>
    </row>
    <row r="514">
      <c r="E514" s="1"/>
    </row>
    <row r="515">
      <c r="E515" s="1"/>
    </row>
    <row r="516">
      <c r="E516" s="1"/>
    </row>
    <row r="517">
      <c r="E517" s="1"/>
    </row>
    <row r="518">
      <c r="E518" s="1"/>
    </row>
    <row r="519">
      <c r="E519" s="1"/>
    </row>
    <row r="520">
      <c r="E520" s="1"/>
    </row>
    <row r="521">
      <c r="E521" s="1"/>
    </row>
    <row r="522">
      <c r="E522" s="1"/>
    </row>
    <row r="523">
      <c r="E523" s="1"/>
    </row>
    <row r="524">
      <c r="E524" s="1"/>
    </row>
    <row r="525">
      <c r="E525" s="1"/>
    </row>
    <row r="526">
      <c r="E526" s="1"/>
    </row>
    <row r="527">
      <c r="E527" s="1"/>
    </row>
    <row r="528">
      <c r="E528" s="1"/>
    </row>
    <row r="529">
      <c r="E529" s="1"/>
    </row>
    <row r="530">
      <c r="E530" s="1"/>
    </row>
    <row r="531">
      <c r="E531" s="1"/>
    </row>
    <row r="532">
      <c r="E532" s="1"/>
    </row>
    <row r="533">
      <c r="E533" s="1"/>
    </row>
    <row r="534">
      <c r="E534" s="1"/>
    </row>
    <row r="535">
      <c r="E535" s="1"/>
    </row>
    <row r="536">
      <c r="E536" s="1"/>
    </row>
    <row r="537">
      <c r="E537" s="1"/>
    </row>
    <row r="538">
      <c r="E538" s="1"/>
    </row>
    <row r="539">
      <c r="E539" s="1"/>
    </row>
    <row r="540">
      <c r="E540" s="1"/>
    </row>
    <row r="541">
      <c r="E541" s="1"/>
    </row>
    <row r="542">
      <c r="E542" s="1"/>
    </row>
    <row r="543">
      <c r="E543" s="1"/>
    </row>
    <row r="544">
      <c r="E544" s="1"/>
    </row>
    <row r="545">
      <c r="E545" s="1"/>
    </row>
    <row r="546">
      <c r="E546" s="1"/>
    </row>
    <row r="547">
      <c r="E547" s="1"/>
    </row>
    <row r="548">
      <c r="E548" s="1"/>
    </row>
    <row r="549">
      <c r="E549" s="1"/>
    </row>
    <row r="550">
      <c r="E550" s="1"/>
    </row>
    <row r="551">
      <c r="E551" s="1"/>
    </row>
    <row r="552">
      <c r="E552" s="1"/>
    </row>
    <row r="553">
      <c r="E553" s="1"/>
    </row>
    <row r="554">
      <c r="E554" s="1"/>
    </row>
    <row r="555">
      <c r="E555" s="1"/>
    </row>
    <row r="556">
      <c r="E556" s="1"/>
    </row>
    <row r="557">
      <c r="E557" s="1"/>
    </row>
    <row r="558">
      <c r="E558" s="1"/>
    </row>
    <row r="559">
      <c r="E559" s="1"/>
    </row>
    <row r="560">
      <c r="E560" s="1"/>
    </row>
    <row r="561">
      <c r="E561" s="1"/>
    </row>
    <row r="562">
      <c r="E562" s="1"/>
    </row>
    <row r="563">
      <c r="E563" s="1"/>
    </row>
    <row r="564">
      <c r="E564" s="1"/>
    </row>
    <row r="565">
      <c r="E565" s="1"/>
    </row>
    <row r="566">
      <c r="E566" s="1"/>
    </row>
    <row r="567">
      <c r="E567" s="1"/>
    </row>
    <row r="568">
      <c r="E568" s="1"/>
    </row>
    <row r="569">
      <c r="E569" s="1"/>
    </row>
    <row r="570">
      <c r="E570" s="1"/>
    </row>
    <row r="571">
      <c r="E571" s="1"/>
    </row>
    <row r="572">
      <c r="E572" s="1"/>
    </row>
    <row r="573">
      <c r="E573" s="1"/>
    </row>
    <row r="574">
      <c r="E574" s="1"/>
    </row>
    <row r="575">
      <c r="E575" s="1"/>
    </row>
    <row r="576">
      <c r="E576" s="1"/>
    </row>
    <row r="577">
      <c r="E577" s="1"/>
    </row>
    <row r="578">
      <c r="E578" s="1"/>
    </row>
    <row r="579">
      <c r="E579" s="1"/>
    </row>
    <row r="580">
      <c r="E580" s="1"/>
    </row>
    <row r="581">
      <c r="E581" s="1"/>
    </row>
    <row r="582">
      <c r="E582" s="1"/>
    </row>
    <row r="583">
      <c r="E583" s="1"/>
    </row>
    <row r="584">
      <c r="E584" s="1"/>
    </row>
    <row r="585">
      <c r="E585" s="1"/>
    </row>
    <row r="586">
      <c r="E586" s="1"/>
    </row>
    <row r="587">
      <c r="E587" s="1"/>
    </row>
    <row r="588">
      <c r="E588" s="1"/>
    </row>
    <row r="589">
      <c r="E589" s="1"/>
    </row>
    <row r="590">
      <c r="E590" s="1"/>
    </row>
    <row r="591">
      <c r="E591" s="1"/>
    </row>
    <row r="592">
      <c r="E592" s="1"/>
    </row>
    <row r="593">
      <c r="E593" s="1"/>
    </row>
    <row r="594">
      <c r="E594" s="1"/>
    </row>
    <row r="595">
      <c r="E595" s="1"/>
    </row>
    <row r="596">
      <c r="E596" s="1"/>
    </row>
    <row r="597">
      <c r="E597" s="1"/>
    </row>
    <row r="598">
      <c r="E598" s="1"/>
    </row>
    <row r="599">
      <c r="E599" s="1"/>
    </row>
    <row r="600">
      <c r="E600" s="1"/>
    </row>
    <row r="601">
      <c r="E601" s="1"/>
    </row>
    <row r="602">
      <c r="E602" s="1"/>
    </row>
    <row r="603">
      <c r="E603" s="1"/>
    </row>
    <row r="604">
      <c r="E604" s="1"/>
    </row>
    <row r="605">
      <c r="E605" s="1"/>
    </row>
    <row r="606">
      <c r="E606" s="1"/>
    </row>
    <row r="607">
      <c r="E607" s="1"/>
    </row>
    <row r="608">
      <c r="E608" s="1"/>
    </row>
    <row r="609">
      <c r="E609" s="1"/>
    </row>
    <row r="610">
      <c r="E610" s="1"/>
    </row>
    <row r="611">
      <c r="E611" s="1"/>
    </row>
    <row r="612">
      <c r="E612" s="1"/>
    </row>
    <row r="613">
      <c r="E613" s="1"/>
    </row>
    <row r="614">
      <c r="E614" s="1"/>
    </row>
    <row r="615">
      <c r="E615" s="1"/>
    </row>
    <row r="616">
      <c r="E616" s="1"/>
    </row>
    <row r="617">
      <c r="E617" s="1"/>
    </row>
    <row r="618">
      <c r="E618" s="1"/>
    </row>
    <row r="619">
      <c r="E619" s="1"/>
    </row>
    <row r="620">
      <c r="E620" s="1"/>
    </row>
    <row r="621">
      <c r="E621" s="1"/>
    </row>
    <row r="622">
      <c r="E622" s="1"/>
    </row>
    <row r="623">
      <c r="E623" s="1"/>
    </row>
    <row r="624">
      <c r="E624" s="1"/>
    </row>
    <row r="625">
      <c r="E625" s="1"/>
    </row>
    <row r="626">
      <c r="E626" s="1"/>
    </row>
    <row r="627">
      <c r="E627" s="1"/>
    </row>
    <row r="628">
      <c r="E628" s="1"/>
    </row>
    <row r="629">
      <c r="E629" s="1"/>
    </row>
    <row r="630">
      <c r="E630" s="1"/>
    </row>
    <row r="631">
      <c r="E631" s="1"/>
    </row>
    <row r="632">
      <c r="E632" s="1"/>
    </row>
    <row r="633">
      <c r="E633" s="1"/>
    </row>
    <row r="634">
      <c r="E634" s="1"/>
    </row>
    <row r="635">
      <c r="E635" s="1"/>
    </row>
    <row r="636">
      <c r="E636" s="1"/>
    </row>
    <row r="637">
      <c r="E637" s="1"/>
    </row>
    <row r="638">
      <c r="E638" s="1"/>
    </row>
    <row r="639">
      <c r="E639" s="1"/>
    </row>
    <row r="640">
      <c r="E640" s="1"/>
    </row>
    <row r="641">
      <c r="E641" s="1"/>
    </row>
    <row r="642">
      <c r="E642" s="1"/>
    </row>
    <row r="643">
      <c r="E643" s="1"/>
    </row>
    <row r="644">
      <c r="E644" s="1"/>
    </row>
    <row r="645">
      <c r="E645" s="1"/>
    </row>
    <row r="646">
      <c r="E646" s="1"/>
    </row>
    <row r="647">
      <c r="E647" s="1"/>
    </row>
    <row r="648">
      <c r="E648" s="1"/>
    </row>
    <row r="649">
      <c r="E649" s="1"/>
    </row>
    <row r="650">
      <c r="E650" s="1"/>
    </row>
    <row r="651">
      <c r="E651" s="1"/>
    </row>
    <row r="652">
      <c r="E652" s="1"/>
    </row>
    <row r="653">
      <c r="E653" s="1"/>
    </row>
    <row r="654">
      <c r="E654" s="1"/>
    </row>
    <row r="655">
      <c r="E655" s="1"/>
    </row>
    <row r="656">
      <c r="E656" s="1"/>
    </row>
    <row r="657">
      <c r="E657" s="1"/>
    </row>
    <row r="658">
      <c r="E658" s="1"/>
    </row>
    <row r="659">
      <c r="E659" s="1"/>
    </row>
    <row r="660">
      <c r="E660" s="1"/>
    </row>
    <row r="661">
      <c r="E661" s="1"/>
    </row>
    <row r="662">
      <c r="E662" s="1"/>
    </row>
    <row r="663">
      <c r="E663" s="1"/>
    </row>
    <row r="664">
      <c r="E664" s="1"/>
    </row>
    <row r="665">
      <c r="E665" s="1"/>
    </row>
    <row r="666">
      <c r="E666" s="1"/>
    </row>
    <row r="667">
      <c r="E667" s="1"/>
    </row>
    <row r="668">
      <c r="E668" s="1"/>
    </row>
    <row r="669">
      <c r="E669" s="1"/>
    </row>
    <row r="670">
      <c r="E670" s="1"/>
    </row>
    <row r="671">
      <c r="E671" s="1"/>
    </row>
    <row r="672">
      <c r="E672" s="1"/>
    </row>
    <row r="673">
      <c r="E673" s="1"/>
    </row>
    <row r="674">
      <c r="E674" s="1"/>
    </row>
    <row r="675">
      <c r="E675" s="1"/>
    </row>
    <row r="676">
      <c r="E676" s="1"/>
    </row>
    <row r="677">
      <c r="E677" s="1"/>
    </row>
    <row r="678">
      <c r="E678" s="1"/>
    </row>
    <row r="679">
      <c r="E679" s="1"/>
    </row>
    <row r="680">
      <c r="E680" s="1"/>
    </row>
    <row r="681">
      <c r="E681" s="1"/>
    </row>
    <row r="682">
      <c r="E682" s="1"/>
    </row>
    <row r="683">
      <c r="E683" s="1"/>
    </row>
    <row r="684">
      <c r="E684" s="1"/>
    </row>
    <row r="685">
      <c r="E685" s="1"/>
    </row>
    <row r="686">
      <c r="E686" s="1"/>
    </row>
    <row r="687">
      <c r="E687" s="1"/>
    </row>
    <row r="688">
      <c r="E688" s="1"/>
    </row>
    <row r="689">
      <c r="E689" s="1"/>
    </row>
    <row r="690">
      <c r="E690" s="1"/>
    </row>
    <row r="691">
      <c r="E691" s="1"/>
    </row>
    <row r="692">
      <c r="E692" s="1"/>
    </row>
    <row r="693">
      <c r="E693" s="1"/>
    </row>
    <row r="694">
      <c r="E694" s="1"/>
    </row>
    <row r="695">
      <c r="E695" s="1"/>
    </row>
    <row r="696">
      <c r="E696" s="1"/>
    </row>
    <row r="697">
      <c r="E697" s="1"/>
    </row>
    <row r="698">
      <c r="E698" s="1"/>
    </row>
    <row r="699">
      <c r="E699" s="1"/>
    </row>
    <row r="700">
      <c r="E700" s="1"/>
    </row>
    <row r="701">
      <c r="E701" s="1"/>
    </row>
    <row r="702">
      <c r="E702" s="1"/>
    </row>
    <row r="703">
      <c r="E703" s="1"/>
    </row>
    <row r="704">
      <c r="E704" s="1"/>
    </row>
    <row r="705">
      <c r="E705" s="1"/>
    </row>
    <row r="706">
      <c r="E706" s="1"/>
    </row>
    <row r="707">
      <c r="E707" s="1"/>
    </row>
    <row r="708">
      <c r="E708" s="1"/>
    </row>
    <row r="709">
      <c r="E709" s="1"/>
    </row>
    <row r="710">
      <c r="E710" s="1"/>
    </row>
    <row r="711">
      <c r="E711" s="1"/>
    </row>
    <row r="712">
      <c r="E712" s="1"/>
    </row>
    <row r="713">
      <c r="E713" s="1"/>
    </row>
    <row r="714">
      <c r="E714" s="1"/>
    </row>
    <row r="715">
      <c r="E715" s="1"/>
    </row>
    <row r="716">
      <c r="E716" s="1"/>
    </row>
    <row r="717">
      <c r="E717" s="1"/>
    </row>
    <row r="718">
      <c r="E718" s="1"/>
    </row>
    <row r="719">
      <c r="E719" s="1"/>
    </row>
    <row r="720">
      <c r="E720" s="1"/>
    </row>
    <row r="721">
      <c r="E721" s="1"/>
    </row>
    <row r="722">
      <c r="E722" s="1"/>
    </row>
    <row r="723">
      <c r="E723" s="1"/>
    </row>
    <row r="724">
      <c r="E724" s="1"/>
    </row>
    <row r="725">
      <c r="E725" s="1"/>
    </row>
    <row r="726">
      <c r="E726" s="1"/>
    </row>
    <row r="727">
      <c r="E727" s="1"/>
    </row>
    <row r="728">
      <c r="E728" s="1"/>
    </row>
    <row r="729">
      <c r="E729" s="1"/>
    </row>
    <row r="730">
      <c r="E730" s="1"/>
    </row>
    <row r="731">
      <c r="E731" s="1"/>
    </row>
    <row r="732">
      <c r="E732" s="1"/>
    </row>
    <row r="733">
      <c r="E733" s="1"/>
    </row>
    <row r="734">
      <c r="E734" s="1"/>
    </row>
    <row r="735">
      <c r="E735" s="1"/>
    </row>
    <row r="736">
      <c r="E736" s="1"/>
    </row>
    <row r="737">
      <c r="E737" s="1"/>
    </row>
    <row r="738">
      <c r="E738" s="1"/>
    </row>
    <row r="739">
      <c r="E739" s="1"/>
    </row>
    <row r="740">
      <c r="E740" s="1"/>
    </row>
    <row r="741">
      <c r="E741" s="1"/>
    </row>
    <row r="742">
      <c r="E742" s="1"/>
    </row>
    <row r="743">
      <c r="E743" s="1"/>
    </row>
    <row r="744">
      <c r="E744" s="1"/>
    </row>
    <row r="745">
      <c r="E745" s="1"/>
    </row>
    <row r="746">
      <c r="E746" s="1"/>
    </row>
    <row r="747">
      <c r="E747" s="1"/>
    </row>
    <row r="748">
      <c r="E748" s="1"/>
    </row>
    <row r="749">
      <c r="E749" s="1"/>
    </row>
    <row r="750">
      <c r="E750" s="1"/>
    </row>
    <row r="751">
      <c r="E751" s="1"/>
    </row>
    <row r="752">
      <c r="E752" s="1"/>
    </row>
    <row r="753">
      <c r="E753" s="1"/>
    </row>
    <row r="754">
      <c r="E754" s="1"/>
    </row>
    <row r="755">
      <c r="E755" s="1"/>
    </row>
    <row r="756">
      <c r="E756" s="1"/>
    </row>
    <row r="757">
      <c r="E757" s="1"/>
    </row>
    <row r="758">
      <c r="E758" s="1"/>
    </row>
    <row r="759">
      <c r="E759" s="1"/>
    </row>
    <row r="760">
      <c r="E760" s="1"/>
    </row>
    <row r="761">
      <c r="E761" s="1"/>
    </row>
    <row r="762">
      <c r="E762" s="1"/>
    </row>
    <row r="763">
      <c r="E763" s="1"/>
    </row>
    <row r="764">
      <c r="E764" s="1"/>
    </row>
    <row r="765">
      <c r="E765" s="1"/>
    </row>
    <row r="766">
      <c r="E766" s="1"/>
    </row>
    <row r="767">
      <c r="E767" s="1"/>
    </row>
    <row r="768">
      <c r="E768" s="1"/>
    </row>
    <row r="769">
      <c r="E769" s="1"/>
    </row>
    <row r="770">
      <c r="E770" s="1"/>
    </row>
    <row r="771">
      <c r="E771" s="1"/>
    </row>
    <row r="772">
      <c r="E772" s="1"/>
    </row>
    <row r="773">
      <c r="E773" s="1"/>
    </row>
    <row r="774">
      <c r="E774" s="1"/>
    </row>
    <row r="775">
      <c r="E775" s="1"/>
    </row>
    <row r="776">
      <c r="E776" s="1"/>
    </row>
    <row r="777">
      <c r="E777" s="1"/>
    </row>
    <row r="778">
      <c r="E778" s="1"/>
    </row>
    <row r="779">
      <c r="E779" s="1"/>
    </row>
    <row r="780">
      <c r="E780" s="1"/>
    </row>
    <row r="781">
      <c r="E781" s="1"/>
    </row>
    <row r="782">
      <c r="E782" s="1"/>
    </row>
    <row r="783">
      <c r="E783" s="1"/>
    </row>
    <row r="784">
      <c r="E784" s="1"/>
    </row>
    <row r="785">
      <c r="E785" s="1"/>
    </row>
    <row r="786">
      <c r="E786" s="1"/>
    </row>
    <row r="787">
      <c r="E787" s="1"/>
    </row>
    <row r="788">
      <c r="E788" s="1"/>
    </row>
    <row r="789">
      <c r="E789" s="1"/>
    </row>
    <row r="790">
      <c r="E790" s="1"/>
    </row>
    <row r="791">
      <c r="E791" s="1"/>
    </row>
    <row r="792">
      <c r="E792" s="1"/>
    </row>
    <row r="793">
      <c r="E793" s="1"/>
    </row>
    <row r="794">
      <c r="E794" s="1"/>
    </row>
    <row r="795">
      <c r="E795" s="1"/>
    </row>
    <row r="796">
      <c r="E796" s="1"/>
    </row>
    <row r="797">
      <c r="E797" s="1"/>
    </row>
    <row r="798">
      <c r="E798" s="1"/>
    </row>
    <row r="799">
      <c r="E799" s="1"/>
    </row>
    <row r="800">
      <c r="E800" s="1"/>
    </row>
    <row r="801">
      <c r="E801" s="1"/>
    </row>
    <row r="802">
      <c r="E802" s="1"/>
    </row>
    <row r="803">
      <c r="E803" s="1"/>
    </row>
    <row r="804">
      <c r="E804" s="1"/>
    </row>
    <row r="805">
      <c r="E805" s="1"/>
    </row>
    <row r="806">
      <c r="E806" s="1"/>
    </row>
    <row r="807">
      <c r="E807" s="1"/>
    </row>
    <row r="808">
      <c r="E808" s="1"/>
    </row>
    <row r="809">
      <c r="E809" s="1"/>
    </row>
    <row r="810">
      <c r="E810" s="1"/>
    </row>
    <row r="811">
      <c r="E811" s="1"/>
    </row>
    <row r="812">
      <c r="E812" s="1"/>
    </row>
    <row r="813">
      <c r="E813" s="1"/>
    </row>
    <row r="814">
      <c r="E814" s="1"/>
    </row>
    <row r="815">
      <c r="E815" s="1"/>
    </row>
    <row r="816">
      <c r="E816" s="1"/>
    </row>
    <row r="817">
      <c r="E817" s="1"/>
    </row>
    <row r="818">
      <c r="E818" s="1"/>
    </row>
    <row r="819">
      <c r="E819" s="1"/>
    </row>
    <row r="820">
      <c r="E820" s="1"/>
    </row>
    <row r="821">
      <c r="E821" s="1"/>
    </row>
    <row r="822">
      <c r="E822" s="1"/>
    </row>
    <row r="823">
      <c r="E823" s="1"/>
    </row>
    <row r="824">
      <c r="E824" s="1"/>
    </row>
    <row r="825">
      <c r="E825" s="1"/>
    </row>
    <row r="826">
      <c r="E826" s="1"/>
    </row>
    <row r="827">
      <c r="E827" s="1"/>
    </row>
    <row r="828">
      <c r="E828" s="1"/>
    </row>
    <row r="829">
      <c r="E829" s="1"/>
    </row>
    <row r="830">
      <c r="E830" s="1"/>
    </row>
    <row r="831">
      <c r="E831" s="1"/>
    </row>
    <row r="832">
      <c r="E832" s="1"/>
    </row>
    <row r="833">
      <c r="E833" s="1"/>
    </row>
    <row r="834">
      <c r="E834" s="1"/>
    </row>
    <row r="835">
      <c r="E835" s="1"/>
    </row>
    <row r="836">
      <c r="E836" s="1"/>
    </row>
    <row r="837">
      <c r="E837" s="1"/>
    </row>
    <row r="838">
      <c r="E838" s="1"/>
    </row>
    <row r="839">
      <c r="E839" s="1"/>
    </row>
    <row r="840">
      <c r="E840" s="1"/>
    </row>
    <row r="841">
      <c r="E841" s="1"/>
    </row>
    <row r="842">
      <c r="E842" s="1"/>
    </row>
    <row r="843">
      <c r="E843" s="1"/>
    </row>
    <row r="844">
      <c r="E844" s="1"/>
    </row>
    <row r="845">
      <c r="E845" s="1"/>
    </row>
    <row r="846">
      <c r="E846" s="1"/>
    </row>
    <row r="847">
      <c r="E847" s="1"/>
    </row>
    <row r="848">
      <c r="E848" s="1"/>
    </row>
    <row r="849">
      <c r="E849" s="1"/>
    </row>
    <row r="850">
      <c r="E850" s="1"/>
    </row>
    <row r="851">
      <c r="E851" s="1"/>
    </row>
    <row r="852">
      <c r="E852" s="1"/>
    </row>
    <row r="853">
      <c r="E853" s="1"/>
    </row>
    <row r="854">
      <c r="E854" s="1"/>
    </row>
    <row r="855">
      <c r="E855" s="1"/>
    </row>
    <row r="856">
      <c r="E856" s="1"/>
    </row>
    <row r="857">
      <c r="E857" s="1"/>
    </row>
    <row r="858">
      <c r="E858" s="1"/>
    </row>
    <row r="859">
      <c r="E859" s="1"/>
    </row>
    <row r="860">
      <c r="E860" s="1"/>
    </row>
    <row r="861">
      <c r="E861" s="1"/>
    </row>
    <row r="862">
      <c r="E862" s="1"/>
    </row>
    <row r="863">
      <c r="E863" s="1"/>
    </row>
    <row r="864">
      <c r="E864" s="1"/>
    </row>
    <row r="865">
      <c r="E865" s="1"/>
    </row>
    <row r="866">
      <c r="E866" s="1"/>
    </row>
    <row r="867">
      <c r="E867" s="1"/>
    </row>
    <row r="868">
      <c r="E868" s="1"/>
    </row>
    <row r="869">
      <c r="E869" s="1"/>
    </row>
    <row r="870">
      <c r="E870" s="1"/>
    </row>
    <row r="871">
      <c r="E871" s="1"/>
    </row>
    <row r="872">
      <c r="E872" s="1"/>
    </row>
    <row r="873">
      <c r="E873" s="1"/>
    </row>
    <row r="874">
      <c r="E874" s="1"/>
    </row>
    <row r="875">
      <c r="E875" s="1"/>
    </row>
    <row r="876">
      <c r="E876" s="1"/>
    </row>
    <row r="877">
      <c r="E877" s="1"/>
    </row>
    <row r="878">
      <c r="E878" s="1"/>
    </row>
    <row r="879">
      <c r="E879" s="1"/>
    </row>
    <row r="880">
      <c r="E880" s="1"/>
    </row>
    <row r="881">
      <c r="E881" s="1"/>
    </row>
    <row r="882">
      <c r="E882" s="1"/>
    </row>
    <row r="883">
      <c r="E883" s="1"/>
    </row>
    <row r="884">
      <c r="E884" s="1"/>
    </row>
    <row r="885">
      <c r="E885" s="1"/>
    </row>
    <row r="886">
      <c r="E886" s="1"/>
    </row>
    <row r="887">
      <c r="E887" s="1"/>
    </row>
    <row r="888">
      <c r="E888" s="1"/>
    </row>
    <row r="889">
      <c r="E889" s="1"/>
    </row>
    <row r="890">
      <c r="E890" s="1"/>
    </row>
    <row r="891">
      <c r="E891" s="1"/>
    </row>
    <row r="892">
      <c r="E892" s="1"/>
    </row>
    <row r="893">
      <c r="E893" s="1"/>
    </row>
    <row r="894">
      <c r="E894" s="1"/>
    </row>
    <row r="895">
      <c r="E895" s="1"/>
    </row>
    <row r="896">
      <c r="E896" s="1"/>
    </row>
    <row r="897">
      <c r="E897" s="1"/>
    </row>
    <row r="898">
      <c r="E898" s="1"/>
    </row>
    <row r="899">
      <c r="E899" s="1"/>
    </row>
    <row r="900">
      <c r="E900" s="1"/>
    </row>
    <row r="901">
      <c r="E901" s="1"/>
    </row>
    <row r="902">
      <c r="E902" s="1"/>
    </row>
    <row r="903">
      <c r="E903" s="1"/>
    </row>
    <row r="904">
      <c r="E904" s="1"/>
    </row>
    <row r="905">
      <c r="E905" s="1"/>
    </row>
    <row r="906">
      <c r="E906" s="1"/>
    </row>
    <row r="907">
      <c r="E907" s="1"/>
    </row>
    <row r="908">
      <c r="E908" s="1"/>
    </row>
    <row r="909">
      <c r="E909" s="1"/>
    </row>
    <row r="910">
      <c r="E910" s="1"/>
    </row>
    <row r="911">
      <c r="E911" s="1"/>
    </row>
    <row r="912">
      <c r="E912" s="1"/>
    </row>
    <row r="913">
      <c r="E913" s="1"/>
    </row>
    <row r="914">
      <c r="E914" s="1"/>
    </row>
    <row r="915">
      <c r="E915" s="1"/>
    </row>
    <row r="916">
      <c r="E916" s="1"/>
    </row>
    <row r="917">
      <c r="E917" s="1"/>
    </row>
    <row r="918">
      <c r="E918" s="1"/>
    </row>
    <row r="919">
      <c r="E919" s="1"/>
    </row>
    <row r="920">
      <c r="E920" s="1"/>
    </row>
    <row r="921">
      <c r="E921" s="1"/>
    </row>
    <row r="922">
      <c r="E922" s="1"/>
    </row>
    <row r="923">
      <c r="E923" s="1"/>
    </row>
    <row r="924">
      <c r="E924" s="1"/>
    </row>
    <row r="925">
      <c r="E925" s="1"/>
    </row>
    <row r="926">
      <c r="E926" s="1"/>
    </row>
    <row r="927">
      <c r="E927" s="1"/>
    </row>
    <row r="928">
      <c r="E928" s="1"/>
    </row>
    <row r="929">
      <c r="E929" s="1"/>
    </row>
    <row r="930">
      <c r="E930" s="1"/>
    </row>
    <row r="931">
      <c r="E931" s="1"/>
    </row>
    <row r="932">
      <c r="E932" s="1"/>
    </row>
    <row r="933">
      <c r="E933" s="1"/>
    </row>
    <row r="934">
      <c r="E934" s="1"/>
    </row>
    <row r="935">
      <c r="E935" s="1"/>
    </row>
    <row r="936">
      <c r="E936" s="1"/>
    </row>
    <row r="937">
      <c r="E937" s="1"/>
    </row>
    <row r="938">
      <c r="E938" s="1"/>
    </row>
    <row r="939">
      <c r="E939" s="1"/>
    </row>
    <row r="940">
      <c r="E940" s="1"/>
    </row>
    <row r="941">
      <c r="E941" s="1"/>
    </row>
    <row r="942">
      <c r="E942" s="1"/>
    </row>
    <row r="943">
      <c r="E943" s="1"/>
    </row>
    <row r="944">
      <c r="E944" s="1"/>
    </row>
    <row r="945">
      <c r="E945" s="1"/>
    </row>
    <row r="946">
      <c r="E946" s="1"/>
    </row>
    <row r="947">
      <c r="E947" s="1"/>
    </row>
    <row r="948">
      <c r="E948" s="1"/>
    </row>
    <row r="949">
      <c r="E949" s="1"/>
    </row>
    <row r="950">
      <c r="E950" s="1"/>
    </row>
    <row r="951">
      <c r="E951" s="1"/>
    </row>
    <row r="952">
      <c r="E952" s="1"/>
    </row>
    <row r="953">
      <c r="E953" s="1"/>
    </row>
    <row r="954">
      <c r="E954" s="1"/>
    </row>
    <row r="955">
      <c r="E955" s="1"/>
    </row>
    <row r="956">
      <c r="E956" s="1"/>
    </row>
    <row r="957">
      <c r="E957" s="1"/>
    </row>
    <row r="958">
      <c r="E958" s="1"/>
    </row>
    <row r="959">
      <c r="E959" s="1"/>
    </row>
    <row r="960">
      <c r="E960" s="1"/>
    </row>
    <row r="961">
      <c r="E961" s="1"/>
    </row>
    <row r="962">
      <c r="E962" s="1"/>
    </row>
    <row r="963">
      <c r="E963" s="1"/>
    </row>
    <row r="964">
      <c r="E964" s="1"/>
    </row>
    <row r="965">
      <c r="E965" s="1"/>
    </row>
    <row r="966">
      <c r="E966" s="1"/>
    </row>
    <row r="967">
      <c r="E967" s="1"/>
    </row>
    <row r="968">
      <c r="E968" s="1"/>
    </row>
    <row r="969">
      <c r="E969" s="1"/>
    </row>
    <row r="970">
      <c r="E970" s="1"/>
    </row>
    <row r="971">
      <c r="E971" s="1"/>
    </row>
    <row r="972">
      <c r="E972" s="1"/>
    </row>
    <row r="973">
      <c r="E973" s="1"/>
    </row>
    <row r="974">
      <c r="E974" s="1"/>
    </row>
    <row r="975">
      <c r="E975" s="1"/>
    </row>
    <row r="976">
      <c r="E976" s="1"/>
    </row>
    <row r="977">
      <c r="E977" s="1"/>
    </row>
    <row r="978">
      <c r="E978" s="1"/>
    </row>
    <row r="979">
      <c r="E979" s="1"/>
    </row>
    <row r="980">
      <c r="E980" s="1"/>
    </row>
    <row r="981">
      <c r="E981" s="1"/>
    </row>
    <row r="982">
      <c r="E982" s="1"/>
    </row>
    <row r="983">
      <c r="E983" s="1"/>
    </row>
    <row r="984">
      <c r="E984" s="1"/>
    </row>
    <row r="985">
      <c r="E985" s="1"/>
    </row>
    <row r="986">
      <c r="E986" s="1"/>
    </row>
    <row r="987">
      <c r="E987" s="1"/>
    </row>
    <row r="988">
      <c r="E988" s="1"/>
    </row>
    <row r="989">
      <c r="E989" s="1"/>
    </row>
    <row r="990">
      <c r="E990" s="1"/>
    </row>
    <row r="991">
      <c r="E991" s="1"/>
    </row>
    <row r="992">
      <c r="E992" s="1"/>
    </row>
    <row r="993">
      <c r="E993" s="1"/>
    </row>
    <row r="994">
      <c r="E994" s="1"/>
    </row>
    <row r="995">
      <c r="E995" s="1"/>
    </row>
    <row r="996">
      <c r="E996" s="1"/>
    </row>
  </sheetData>
  <mergeCells count="4">
    <mergeCell ref="C1:D1"/>
    <mergeCell ref="H1:J1"/>
    <mergeCell ref="H2:I2"/>
    <mergeCell ref="C3:D3"/>
  </mergeCells>
  <printOptions gridLines="1" horizontalCentered="1"/>
  <pageMargins bottom="0.75" footer="0.0" header="0.0" left="0.25" right="0.25" top="0.75"/>
  <pageSetup fitToHeight="0" paperSize="8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9.75"/>
    <col customWidth="1" min="2" max="2" width="46.38"/>
    <col customWidth="1" min="3" max="3" width="29.88"/>
  </cols>
  <sheetData>
    <row r="1">
      <c r="A1" s="10"/>
      <c r="B1" s="10"/>
      <c r="C1" s="122" t="s">
        <v>166</v>
      </c>
    </row>
    <row r="2">
      <c r="A2" s="15" t="s">
        <v>22</v>
      </c>
      <c r="B2" s="16" t="s">
        <v>23</v>
      </c>
      <c r="C2" s="17">
        <f>sum(C3:C9)</f>
        <v>256282</v>
      </c>
    </row>
    <row r="3">
      <c r="A3" s="20" t="s">
        <v>24</v>
      </c>
      <c r="B3" s="21" t="s">
        <v>25</v>
      </c>
      <c r="C3" s="23">
        <v>50.0</v>
      </c>
    </row>
    <row r="4">
      <c r="A4" s="20" t="s">
        <v>26</v>
      </c>
      <c r="B4" s="27" t="s">
        <v>167</v>
      </c>
      <c r="C4" s="28">
        <v>14426.0</v>
      </c>
    </row>
    <row r="5">
      <c r="A5" s="20" t="s">
        <v>28</v>
      </c>
      <c r="B5" s="20" t="s">
        <v>29</v>
      </c>
      <c r="C5" s="28">
        <v>1400.0</v>
      </c>
    </row>
    <row r="6">
      <c r="A6" s="20" t="s">
        <v>30</v>
      </c>
      <c r="B6" s="20" t="s">
        <v>29</v>
      </c>
      <c r="C6" s="28">
        <v>3000.0</v>
      </c>
    </row>
    <row r="7">
      <c r="A7" s="20" t="s">
        <v>32</v>
      </c>
      <c r="B7" s="29"/>
      <c r="C7" s="28">
        <v>84406.0</v>
      </c>
    </row>
    <row r="8">
      <c r="A8" s="123" t="s">
        <v>34</v>
      </c>
      <c r="B8" s="124"/>
      <c r="C8" s="28">
        <v>120000.0</v>
      </c>
    </row>
    <row r="9">
      <c r="A9" s="123" t="s">
        <v>36</v>
      </c>
      <c r="B9" s="48"/>
      <c r="C9" s="28">
        <v>33000.0</v>
      </c>
    </row>
    <row r="10">
      <c r="A10" s="6"/>
      <c r="B10" s="6"/>
      <c r="C10" s="9"/>
    </row>
    <row r="11">
      <c r="A11" s="1"/>
      <c r="B11" s="16" t="s">
        <v>37</v>
      </c>
      <c r="C11" s="125">
        <f>sum(C13+C14+C52+C55)</f>
        <v>186023</v>
      </c>
    </row>
    <row r="12">
      <c r="A12" s="53" t="s">
        <v>38</v>
      </c>
      <c r="B12" s="54"/>
      <c r="C12" s="55">
        <f>sum(C13:C14)</f>
        <v>141423</v>
      </c>
    </row>
    <row r="13">
      <c r="A13" s="53" t="s">
        <v>49</v>
      </c>
      <c r="B13" s="54"/>
      <c r="C13" s="55">
        <f>C15</f>
        <v>129423</v>
      </c>
    </row>
    <row r="14">
      <c r="A14" s="53" t="s">
        <v>57</v>
      </c>
      <c r="B14" s="58"/>
      <c r="C14" s="59">
        <v>12000.0</v>
      </c>
    </row>
    <row r="15">
      <c r="A15" s="61" t="s">
        <v>62</v>
      </c>
      <c r="B15" s="62" t="s">
        <v>63</v>
      </c>
      <c r="C15" s="63">
        <f>Sum(C16+C25+C34)</f>
        <v>129423</v>
      </c>
    </row>
    <row r="16">
      <c r="A16" s="67" t="s">
        <v>64</v>
      </c>
      <c r="B16" s="68"/>
      <c r="C16" s="69">
        <f>sum(C17:C24)</f>
        <v>104270</v>
      </c>
    </row>
    <row r="17">
      <c r="A17" s="20" t="s">
        <v>66</v>
      </c>
      <c r="B17" s="126" t="s">
        <v>168</v>
      </c>
      <c r="C17" s="59">
        <v>25200.0</v>
      </c>
    </row>
    <row r="18">
      <c r="A18" s="20" t="s">
        <v>69</v>
      </c>
      <c r="B18" s="86" t="s">
        <v>169</v>
      </c>
      <c r="C18" s="59">
        <v>20400.0</v>
      </c>
    </row>
    <row r="19">
      <c r="A19" s="20" t="s">
        <v>72</v>
      </c>
      <c r="B19" s="75" t="s">
        <v>73</v>
      </c>
      <c r="C19" s="56">
        <f>700*12</f>
        <v>8400</v>
      </c>
    </row>
    <row r="20">
      <c r="A20" s="20" t="s">
        <v>75</v>
      </c>
      <c r="B20" s="86" t="s">
        <v>170</v>
      </c>
      <c r="C20" s="59">
        <v>11640.0</v>
      </c>
    </row>
    <row r="21">
      <c r="A21" s="20" t="s">
        <v>78</v>
      </c>
      <c r="B21" s="76" t="s">
        <v>171</v>
      </c>
      <c r="C21" s="59">
        <v>10500.0</v>
      </c>
    </row>
    <row r="22">
      <c r="A22" s="20" t="s">
        <v>81</v>
      </c>
      <c r="B22" s="76" t="s">
        <v>82</v>
      </c>
      <c r="C22" s="59">
        <v>1400.0</v>
      </c>
    </row>
    <row r="23">
      <c r="A23" s="20" t="s">
        <v>84</v>
      </c>
      <c r="B23" s="75" t="s">
        <v>85</v>
      </c>
      <c r="C23" s="59">
        <v>390.0</v>
      </c>
    </row>
    <row r="24">
      <c r="A24" s="20" t="s">
        <v>86</v>
      </c>
      <c r="B24" s="29"/>
      <c r="C24" s="59">
        <v>26340.0</v>
      </c>
    </row>
    <row r="25">
      <c r="A25" s="80" t="s">
        <v>89</v>
      </c>
      <c r="B25" s="81"/>
      <c r="C25" s="82">
        <f>sum(C26:C33)</f>
        <v>11087</v>
      </c>
    </row>
    <row r="26">
      <c r="A26" s="20" t="s">
        <v>92</v>
      </c>
      <c r="B26" s="29"/>
      <c r="C26" s="56">
        <v>360.0</v>
      </c>
    </row>
    <row r="27">
      <c r="A27" s="20" t="s">
        <v>93</v>
      </c>
      <c r="B27" s="86" t="s">
        <v>94</v>
      </c>
      <c r="C27" s="59">
        <v>1140.0</v>
      </c>
    </row>
    <row r="28">
      <c r="A28" s="20" t="s">
        <v>96</v>
      </c>
      <c r="B28" s="75" t="s">
        <v>97</v>
      </c>
      <c r="C28" s="59">
        <v>2736.0</v>
      </c>
    </row>
    <row r="29">
      <c r="A29" s="20" t="s">
        <v>99</v>
      </c>
      <c r="B29" s="75" t="s">
        <v>100</v>
      </c>
      <c r="C29" s="56">
        <v>120.0</v>
      </c>
    </row>
    <row r="30">
      <c r="A30" s="20" t="s">
        <v>101</v>
      </c>
      <c r="B30" s="76" t="s">
        <v>102</v>
      </c>
      <c r="C30" s="59">
        <v>3131.0</v>
      </c>
    </row>
    <row r="31">
      <c r="A31" s="20" t="s">
        <v>103</v>
      </c>
      <c r="B31" s="75" t="s">
        <v>104</v>
      </c>
      <c r="C31" s="59">
        <v>3600.0</v>
      </c>
    </row>
    <row r="32">
      <c r="A32" s="20" t="s">
        <v>106</v>
      </c>
      <c r="B32" s="86" t="s">
        <v>107</v>
      </c>
      <c r="C32" s="88">
        <v>0.0</v>
      </c>
    </row>
    <row r="33">
      <c r="A33" s="20" t="s">
        <v>108</v>
      </c>
      <c r="B33" s="1"/>
      <c r="C33" s="90">
        <v>0.0</v>
      </c>
    </row>
    <row r="34">
      <c r="A34" s="91" t="s">
        <v>109</v>
      </c>
      <c r="B34" s="92"/>
      <c r="C34" s="93">
        <f>sum(C35:C40)</f>
        <v>14066</v>
      </c>
    </row>
    <row r="35">
      <c r="A35" s="20" t="s">
        <v>113</v>
      </c>
      <c r="B35" s="29"/>
      <c r="C35" s="56">
        <v>600.0</v>
      </c>
    </row>
    <row r="36">
      <c r="A36" s="20" t="s">
        <v>114</v>
      </c>
      <c r="B36" s="86" t="s">
        <v>172</v>
      </c>
      <c r="C36" s="59">
        <v>6666.0</v>
      </c>
    </row>
    <row r="37">
      <c r="A37" s="20" t="s">
        <v>117</v>
      </c>
      <c r="B37" s="75" t="s">
        <v>118</v>
      </c>
      <c r="C37" s="59">
        <v>1200.0</v>
      </c>
    </row>
    <row r="38">
      <c r="A38" s="20" t="s">
        <v>119</v>
      </c>
      <c r="B38" s="75" t="s">
        <v>120</v>
      </c>
      <c r="C38" s="59">
        <v>3600.0</v>
      </c>
    </row>
    <row r="39">
      <c r="A39" s="20" t="s">
        <v>121</v>
      </c>
      <c r="B39" s="29"/>
      <c r="C39" s="56">
        <v>0.0</v>
      </c>
    </row>
    <row r="40">
      <c r="A40" s="20" t="s">
        <v>122</v>
      </c>
      <c r="B40" s="75" t="s">
        <v>173</v>
      </c>
      <c r="C40" s="88">
        <v>2000.0</v>
      </c>
    </row>
    <row r="41">
      <c r="A41" s="91" t="s">
        <v>125</v>
      </c>
      <c r="B41" s="95" t="s">
        <v>126</v>
      </c>
      <c r="C41" s="64">
        <f>Sum(C42:C51)</f>
        <v>12000</v>
      </c>
    </row>
    <row r="42">
      <c r="A42" s="20" t="s">
        <v>127</v>
      </c>
      <c r="B42" s="97"/>
      <c r="C42" s="56">
        <v>0.0</v>
      </c>
    </row>
    <row r="43">
      <c r="A43" s="20" t="s">
        <v>128</v>
      </c>
      <c r="B43" s="29"/>
      <c r="C43" s="59">
        <v>1600.0</v>
      </c>
    </row>
    <row r="44">
      <c r="A44" s="98" t="s">
        <v>130</v>
      </c>
      <c r="B44" s="99"/>
      <c r="C44" s="59">
        <v>2000.0</v>
      </c>
    </row>
    <row r="45">
      <c r="A45" s="98" t="s">
        <v>130</v>
      </c>
      <c r="B45" s="99" t="s">
        <v>131</v>
      </c>
      <c r="C45" s="59">
        <v>1200.0</v>
      </c>
    </row>
    <row r="46">
      <c r="A46" s="98" t="s">
        <v>130</v>
      </c>
      <c r="B46" s="100" t="s">
        <v>132</v>
      </c>
      <c r="C46" s="59">
        <v>3615.0</v>
      </c>
    </row>
    <row r="47">
      <c r="A47" s="20" t="s">
        <v>134</v>
      </c>
      <c r="B47" s="29"/>
      <c r="C47" s="56">
        <v>0.0</v>
      </c>
    </row>
    <row r="48">
      <c r="A48" s="20" t="s">
        <v>135</v>
      </c>
      <c r="B48" s="29"/>
      <c r="C48" s="56">
        <v>500.0</v>
      </c>
    </row>
    <row r="49">
      <c r="A49" s="20" t="s">
        <v>136</v>
      </c>
      <c r="B49" s="75" t="s">
        <v>137</v>
      </c>
      <c r="C49" s="56">
        <v>500.0</v>
      </c>
    </row>
    <row r="50">
      <c r="A50" s="20" t="s">
        <v>138</v>
      </c>
      <c r="B50" s="29"/>
      <c r="C50" s="56">
        <v>0.0</v>
      </c>
    </row>
    <row r="51">
      <c r="A51" s="20" t="s">
        <v>139</v>
      </c>
      <c r="B51" s="86" t="s">
        <v>174</v>
      </c>
      <c r="C51" s="127">
        <v>2585.0</v>
      </c>
    </row>
    <row r="52">
      <c r="A52" s="103" t="s">
        <v>142</v>
      </c>
      <c r="B52" s="104" t="s">
        <v>143</v>
      </c>
      <c r="C52" s="105">
        <f>sum(C53:C54)</f>
        <v>37000</v>
      </c>
    </row>
    <row r="53">
      <c r="A53" s="109" t="s">
        <v>145</v>
      </c>
      <c r="B53" s="110" t="s">
        <v>175</v>
      </c>
      <c r="C53" s="108">
        <v>22800.0</v>
      </c>
    </row>
    <row r="54">
      <c r="A54" s="109" t="s">
        <v>147</v>
      </c>
      <c r="B54" s="110" t="s">
        <v>148</v>
      </c>
      <c r="C54" s="108">
        <v>14200.0</v>
      </c>
    </row>
    <row r="55">
      <c r="A55" s="91" t="s">
        <v>149</v>
      </c>
      <c r="B55" s="112" t="s">
        <v>150</v>
      </c>
      <c r="C55" s="114">
        <f>sum(C56:C59)</f>
        <v>7600</v>
      </c>
    </row>
    <row r="56">
      <c r="A56" s="20" t="s">
        <v>154</v>
      </c>
      <c r="B56" s="75" t="s">
        <v>155</v>
      </c>
      <c r="C56" s="108">
        <v>2400.0</v>
      </c>
    </row>
    <row r="57">
      <c r="A57" s="20" t="s">
        <v>157</v>
      </c>
      <c r="B57" s="86" t="s">
        <v>158</v>
      </c>
      <c r="C57" s="108">
        <v>3700.0</v>
      </c>
    </row>
    <row r="58">
      <c r="A58" s="20" t="s">
        <v>160</v>
      </c>
      <c r="B58" s="29"/>
      <c r="C58" s="108">
        <v>1000.0</v>
      </c>
    </row>
    <row r="59">
      <c r="A59" s="20" t="s">
        <v>162</v>
      </c>
      <c r="B59" s="29"/>
      <c r="C59" s="111">
        <v>500.0</v>
      </c>
    </row>
    <row r="60">
      <c r="A60" s="117" t="s">
        <v>163</v>
      </c>
      <c r="B60" s="118" t="s">
        <v>164</v>
      </c>
      <c r="C60" s="119">
        <f>C2-C11</f>
        <v>70259</v>
      </c>
    </row>
  </sheetData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50.13"/>
  </cols>
  <sheetData>
    <row r="1">
      <c r="A1" s="128"/>
      <c r="B1" s="129" t="s">
        <v>176</v>
      </c>
      <c r="C1" s="128"/>
      <c r="D1" s="130" t="s">
        <v>177</v>
      </c>
      <c r="E1" s="131" t="s">
        <v>178</v>
      </c>
      <c r="F1" s="131" t="s">
        <v>179</v>
      </c>
      <c r="G1" s="132" t="s">
        <v>180</v>
      </c>
      <c r="H1" s="131" t="s">
        <v>181</v>
      </c>
      <c r="I1" s="133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"/>
    </row>
    <row r="2">
      <c r="A2" s="128"/>
      <c r="B2" s="135"/>
      <c r="C2" s="128"/>
      <c r="D2" s="136"/>
      <c r="E2" s="137" t="s">
        <v>182</v>
      </c>
      <c r="F2" s="138"/>
      <c r="G2" s="138"/>
      <c r="H2" s="138"/>
      <c r="I2" s="133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"/>
    </row>
    <row r="3">
      <c r="A3" s="139"/>
      <c r="B3" s="139"/>
      <c r="C3" s="139"/>
      <c r="D3" s="136"/>
      <c r="E3" s="140" t="s">
        <v>24</v>
      </c>
      <c r="F3" s="141">
        <v>50.0</v>
      </c>
      <c r="G3" s="142">
        <v>50.0</v>
      </c>
      <c r="H3" s="138"/>
      <c r="I3" s="133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"/>
    </row>
    <row r="4">
      <c r="A4" s="139"/>
      <c r="B4" s="139"/>
      <c r="C4" s="139"/>
      <c r="D4" s="136"/>
      <c r="E4" s="140" t="s">
        <v>139</v>
      </c>
      <c r="F4" s="141">
        <v>13010.0</v>
      </c>
      <c r="G4" s="142">
        <v>12650.0</v>
      </c>
      <c r="H4" s="138"/>
      <c r="I4" s="133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"/>
    </row>
    <row r="5">
      <c r="A5" s="139"/>
      <c r="B5" s="139"/>
      <c r="C5" s="139"/>
      <c r="D5" s="136"/>
      <c r="E5" s="140" t="s">
        <v>183</v>
      </c>
      <c r="F5" s="143"/>
      <c r="G5" s="143"/>
      <c r="H5" s="138"/>
      <c r="I5" s="133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"/>
    </row>
    <row r="6">
      <c r="A6" s="139"/>
      <c r="B6" s="139"/>
      <c r="C6" s="139"/>
      <c r="D6" s="136"/>
      <c r="E6" s="140" t="s">
        <v>184</v>
      </c>
      <c r="F6" s="141">
        <v>180.0</v>
      </c>
      <c r="G6" s="142">
        <v>180.0</v>
      </c>
      <c r="H6" s="138"/>
      <c r="I6" s="133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"/>
    </row>
    <row r="7">
      <c r="A7" s="139"/>
      <c r="B7" s="139"/>
      <c r="C7" s="139"/>
      <c r="D7" s="136"/>
      <c r="E7" s="138"/>
      <c r="F7" s="143"/>
      <c r="G7" s="143"/>
      <c r="H7" s="138"/>
      <c r="I7" s="14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"/>
    </row>
    <row r="8" hidden="1">
      <c r="A8" s="139"/>
      <c r="B8" s="139"/>
      <c r="C8" s="139"/>
      <c r="D8" s="136"/>
      <c r="E8" s="138"/>
      <c r="F8" s="145"/>
      <c r="G8" s="138"/>
      <c r="H8" s="138"/>
      <c r="I8" s="133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"/>
    </row>
    <row r="9" hidden="1">
      <c r="A9" s="139"/>
      <c r="B9" s="139"/>
      <c r="C9" s="139"/>
      <c r="D9" s="136"/>
      <c r="E9" s="146" t="s">
        <v>185</v>
      </c>
      <c r="F9" s="147">
        <f t="shared" ref="F9:G9" si="1">SUM(F10:F20)</f>
        <v>0</v>
      </c>
      <c r="G9" s="147">
        <f t="shared" si="1"/>
        <v>0</v>
      </c>
      <c r="H9" s="138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"/>
    </row>
    <row r="10" hidden="1">
      <c r="A10" s="139"/>
      <c r="B10" s="139"/>
      <c r="C10" s="139"/>
      <c r="D10" s="136"/>
      <c r="E10" s="138"/>
      <c r="F10" s="145"/>
      <c r="G10" s="138"/>
      <c r="H10" s="138"/>
      <c r="I10" s="133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"/>
    </row>
    <row r="11" hidden="1">
      <c r="A11" s="139"/>
      <c r="B11" s="139"/>
      <c r="C11" s="139"/>
      <c r="D11" s="136"/>
      <c r="E11" s="138"/>
      <c r="F11" s="138"/>
      <c r="G11" s="138"/>
      <c r="H11" s="138"/>
      <c r="I11" s="133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"/>
    </row>
    <row r="12" hidden="1">
      <c r="A12" s="139"/>
      <c r="B12" s="139"/>
      <c r="C12" s="139"/>
      <c r="D12" s="136"/>
      <c r="E12" s="138"/>
      <c r="F12" s="138"/>
      <c r="G12" s="138"/>
      <c r="H12" s="138"/>
      <c r="I12" s="133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"/>
    </row>
    <row r="13" hidden="1">
      <c r="A13" s="139"/>
      <c r="B13" s="139"/>
      <c r="C13" s="139"/>
      <c r="D13" s="136"/>
      <c r="E13" s="138"/>
      <c r="F13" s="143"/>
      <c r="G13" s="138"/>
      <c r="H13" s="138"/>
      <c r="I13" s="133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"/>
    </row>
    <row r="14" hidden="1">
      <c r="A14" s="139"/>
      <c r="B14" s="139"/>
      <c r="C14" s="139"/>
      <c r="D14" s="136"/>
      <c r="E14" s="138"/>
      <c r="F14" s="138"/>
      <c r="G14" s="138"/>
      <c r="H14" s="138"/>
      <c r="I14" s="133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"/>
    </row>
    <row r="15" hidden="1">
      <c r="A15" s="139"/>
      <c r="B15" s="139"/>
      <c r="C15" s="139"/>
      <c r="D15" s="136"/>
      <c r="E15" s="138"/>
      <c r="F15" s="138"/>
      <c r="G15" s="138"/>
      <c r="H15" s="138"/>
      <c r="I15" s="133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"/>
    </row>
    <row r="16" hidden="1">
      <c r="A16" s="139"/>
      <c r="B16" s="139"/>
      <c r="C16" s="139"/>
      <c r="D16" s="136"/>
      <c r="E16" s="138"/>
      <c r="F16" s="145"/>
      <c r="G16" s="138"/>
      <c r="H16" s="138"/>
      <c r="I16" s="133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"/>
    </row>
    <row r="17" hidden="1">
      <c r="A17" s="139"/>
      <c r="B17" s="139"/>
      <c r="C17" s="139"/>
      <c r="D17" s="136"/>
      <c r="E17" s="138"/>
      <c r="F17" s="138"/>
      <c r="G17" s="138"/>
      <c r="H17" s="138"/>
      <c r="I17" s="133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"/>
    </row>
    <row r="18" hidden="1">
      <c r="A18" s="139"/>
      <c r="B18" s="139"/>
      <c r="C18" s="139"/>
      <c r="D18" s="136"/>
      <c r="E18" s="138"/>
      <c r="F18" s="138"/>
      <c r="G18" s="138"/>
      <c r="H18" s="138"/>
      <c r="I18" s="133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"/>
    </row>
    <row r="19" hidden="1">
      <c r="A19" s="139"/>
      <c r="B19" s="139"/>
      <c r="C19" s="139"/>
      <c r="D19" s="136"/>
      <c r="E19" s="138"/>
      <c r="F19" s="145"/>
      <c r="G19" s="138"/>
      <c r="H19" s="138"/>
      <c r="I19" s="133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"/>
    </row>
    <row r="20" hidden="1">
      <c r="A20" s="139"/>
      <c r="B20" s="139"/>
      <c r="C20" s="139"/>
      <c r="D20" s="136"/>
      <c r="E20" s="138"/>
      <c r="F20" s="138"/>
      <c r="G20" s="138"/>
      <c r="H20" s="138"/>
      <c r="I20" s="133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"/>
    </row>
    <row r="21" hidden="1">
      <c r="A21" s="139"/>
      <c r="B21" s="139"/>
      <c r="C21" s="139"/>
      <c r="D21" s="136"/>
      <c r="E21" s="138"/>
      <c r="F21" s="138"/>
      <c r="G21" s="138"/>
      <c r="H21" s="138"/>
      <c r="I21" s="133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"/>
    </row>
    <row r="22" hidden="1">
      <c r="A22" s="139"/>
      <c r="B22" s="139"/>
      <c r="C22" s="139"/>
      <c r="D22" s="136"/>
      <c r="E22" s="138"/>
      <c r="F22" s="138"/>
      <c r="G22" s="138"/>
      <c r="H22" s="138"/>
      <c r="I22" s="133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"/>
    </row>
    <row r="23" hidden="1">
      <c r="A23" s="139"/>
      <c r="B23" s="139"/>
      <c r="C23" s="139"/>
      <c r="D23" s="136"/>
      <c r="E23" s="140" t="s">
        <v>186</v>
      </c>
      <c r="F23" s="140" t="s">
        <v>187</v>
      </c>
      <c r="G23" s="140" t="s">
        <v>180</v>
      </c>
      <c r="H23" s="138"/>
      <c r="I23" s="133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"/>
    </row>
    <row r="24" hidden="1">
      <c r="A24" s="139"/>
      <c r="B24" s="139"/>
      <c r="C24" s="139"/>
      <c r="D24" s="136"/>
      <c r="E24" s="138"/>
      <c r="F24" s="138"/>
      <c r="G24" s="138"/>
      <c r="H24" s="138"/>
      <c r="I24" s="133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"/>
    </row>
    <row r="25" hidden="1">
      <c r="A25" s="139"/>
      <c r="B25" s="139"/>
      <c r="C25" s="139"/>
      <c r="D25" s="136"/>
      <c r="E25" s="148" t="s">
        <v>188</v>
      </c>
      <c r="F25" s="147">
        <v>30000.0</v>
      </c>
      <c r="G25" s="149">
        <f>F25*0.9</f>
        <v>27000</v>
      </c>
      <c r="H25" s="140" t="s">
        <v>189</v>
      </c>
      <c r="I25" s="133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"/>
    </row>
    <row r="26" hidden="1">
      <c r="A26" s="139"/>
      <c r="B26" s="139"/>
      <c r="C26" s="139"/>
      <c r="D26" s="136"/>
      <c r="E26" s="148" t="s">
        <v>190</v>
      </c>
      <c r="F26" s="150">
        <f t="shared" ref="F26:G26" si="2">SUM(F27:F30)</f>
        <v>0</v>
      </c>
      <c r="G26" s="150">
        <f t="shared" si="2"/>
        <v>0</v>
      </c>
      <c r="H26" s="151">
        <f>G26/F25</f>
        <v>0</v>
      </c>
      <c r="I26" s="133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"/>
    </row>
    <row r="27" hidden="1">
      <c r="A27" s="139"/>
      <c r="B27" s="139"/>
      <c r="C27" s="139"/>
      <c r="D27" s="136"/>
      <c r="E27" s="138"/>
      <c r="F27" s="143"/>
      <c r="G27" s="143"/>
      <c r="H27" s="138"/>
      <c r="I27" s="152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"/>
    </row>
    <row r="28" hidden="1">
      <c r="A28" s="139"/>
      <c r="B28" s="139"/>
      <c r="C28" s="139"/>
      <c r="D28" s="136"/>
      <c r="E28" s="138"/>
      <c r="F28" s="138"/>
      <c r="G28" s="138"/>
      <c r="H28" s="138"/>
      <c r="I28" s="133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"/>
    </row>
    <row r="29" hidden="1">
      <c r="A29" s="139"/>
      <c r="B29" s="139"/>
      <c r="C29" s="139"/>
      <c r="D29" s="136"/>
      <c r="E29" s="138"/>
      <c r="F29" s="138"/>
      <c r="G29" s="138"/>
      <c r="H29" s="138"/>
      <c r="I29" s="133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"/>
    </row>
    <row r="30" hidden="1">
      <c r="A30" s="139"/>
      <c r="B30" s="139"/>
      <c r="C30" s="139"/>
      <c r="D30" s="136"/>
      <c r="E30" s="138"/>
      <c r="F30" s="138"/>
      <c r="G30" s="138"/>
      <c r="H30" s="138"/>
      <c r="I30" s="133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"/>
    </row>
    <row r="31" hidden="1">
      <c r="A31" s="139"/>
      <c r="B31" s="139"/>
      <c r="C31" s="139"/>
      <c r="D31" s="136"/>
      <c r="E31" s="148" t="s">
        <v>191</v>
      </c>
      <c r="F31" s="153">
        <v>973.0</v>
      </c>
      <c r="G31" s="149">
        <f>F31*0.9</f>
        <v>875.7</v>
      </c>
      <c r="H31" s="140" t="s">
        <v>192</v>
      </c>
      <c r="I31" s="133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"/>
    </row>
    <row r="32" hidden="1">
      <c r="A32" s="139"/>
      <c r="B32" s="139"/>
      <c r="C32" s="139"/>
      <c r="D32" s="136"/>
      <c r="E32" s="148" t="s">
        <v>193</v>
      </c>
      <c r="F32" s="150">
        <f>SUM(F33:F36)</f>
        <v>431.15</v>
      </c>
      <c r="G32" s="149" t="s">
        <v>194</v>
      </c>
      <c r="H32" s="151">
        <f>G33/F31</f>
        <v>0.02569373073</v>
      </c>
      <c r="I32" s="13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"/>
    </row>
    <row r="33" hidden="1">
      <c r="A33" s="139"/>
      <c r="B33" s="139"/>
      <c r="C33" s="139"/>
      <c r="D33" s="136"/>
      <c r="E33" s="154" t="s">
        <v>195</v>
      </c>
      <c r="F33" s="141">
        <v>25.0</v>
      </c>
      <c r="G33" s="141">
        <v>25.0</v>
      </c>
      <c r="H33" s="138"/>
      <c r="I33" s="155" t="s">
        <v>196</v>
      </c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"/>
    </row>
    <row r="34" hidden="1">
      <c r="A34" s="139"/>
      <c r="B34" s="139"/>
      <c r="C34" s="139"/>
      <c r="D34" s="136"/>
      <c r="E34" s="140" t="s">
        <v>197</v>
      </c>
      <c r="F34" s="156">
        <v>406.15</v>
      </c>
      <c r="G34" s="156">
        <v>406.15</v>
      </c>
      <c r="H34" s="138"/>
      <c r="I34" s="133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"/>
    </row>
    <row r="35" hidden="1">
      <c r="A35" s="139"/>
      <c r="B35" s="139"/>
      <c r="C35" s="139"/>
      <c r="D35" s="136"/>
      <c r="E35" s="138"/>
      <c r="F35" s="143"/>
      <c r="G35" s="143"/>
      <c r="H35" s="138"/>
      <c r="I35" s="157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"/>
    </row>
    <row r="36" hidden="1">
      <c r="A36" s="139"/>
      <c r="B36" s="139"/>
      <c r="C36" s="139"/>
      <c r="D36" s="136"/>
      <c r="E36" s="138"/>
      <c r="F36" s="138"/>
      <c r="G36" s="138"/>
      <c r="H36" s="138"/>
      <c r="I36" s="158"/>
      <c r="J36" s="159"/>
      <c r="K36" s="159"/>
      <c r="L36" s="159"/>
      <c r="M36" s="159"/>
      <c r="N36" s="159"/>
      <c r="O36" s="159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"/>
    </row>
    <row r="37" hidden="1">
      <c r="A37" s="139"/>
      <c r="B37" s="139"/>
      <c r="C37" s="139"/>
      <c r="D37" s="136"/>
      <c r="E37" s="37"/>
      <c r="F37" s="143"/>
      <c r="G37" s="138"/>
      <c r="H37" s="138"/>
      <c r="I37" s="158"/>
      <c r="J37" s="159"/>
      <c r="K37" s="159"/>
      <c r="L37" s="159"/>
      <c r="M37" s="159"/>
      <c r="N37" s="159"/>
      <c r="O37" s="159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"/>
    </row>
    <row r="38" hidden="1">
      <c r="A38" s="139"/>
      <c r="B38" s="139"/>
      <c r="C38" s="139"/>
      <c r="D38" s="136"/>
      <c r="E38" s="148" t="s">
        <v>198</v>
      </c>
      <c r="F38" s="153">
        <v>7690.0</v>
      </c>
      <c r="G38" s="149">
        <f>F38*0.9</f>
        <v>6921</v>
      </c>
      <c r="H38" s="140" t="s">
        <v>189</v>
      </c>
      <c r="I38" s="133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"/>
    </row>
    <row r="39" hidden="1">
      <c r="A39" s="139"/>
      <c r="B39" s="139"/>
      <c r="C39" s="139"/>
      <c r="D39" s="136"/>
      <c r="E39" s="148" t="s">
        <v>199</v>
      </c>
      <c r="F39" s="150">
        <f>SUM(F40:F43)</f>
        <v>6498.88</v>
      </c>
      <c r="G39" s="149" t="s">
        <v>194</v>
      </c>
      <c r="H39" s="151">
        <f>F39/F38</f>
        <v>0.8451079324</v>
      </c>
      <c r="I39" s="133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"/>
    </row>
    <row r="40" hidden="1">
      <c r="A40" s="139"/>
      <c r="B40" s="139"/>
      <c r="C40" s="139"/>
      <c r="D40" s="136"/>
      <c r="E40" s="140" t="s">
        <v>200</v>
      </c>
      <c r="F40" s="141">
        <v>1510.0</v>
      </c>
      <c r="G40" s="142">
        <v>1510.0</v>
      </c>
      <c r="H40" s="138"/>
      <c r="I40" s="160" t="s">
        <v>201</v>
      </c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"/>
    </row>
    <row r="41" hidden="1">
      <c r="A41" s="139"/>
      <c r="B41" s="139"/>
      <c r="C41" s="139"/>
      <c r="D41" s="136"/>
      <c r="E41" s="140" t="s">
        <v>202</v>
      </c>
      <c r="F41" s="156">
        <v>4988.88</v>
      </c>
      <c r="G41" s="156">
        <v>4988.88</v>
      </c>
      <c r="H41" s="138"/>
      <c r="I41" s="133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"/>
    </row>
    <row r="42" hidden="1">
      <c r="A42" s="139"/>
      <c r="B42" s="139"/>
      <c r="C42" s="139"/>
      <c r="D42" s="136"/>
      <c r="E42" s="138"/>
      <c r="F42" s="138"/>
      <c r="G42" s="138"/>
      <c r="H42" s="138"/>
      <c r="I42" s="133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"/>
    </row>
    <row r="43" hidden="1">
      <c r="A43" s="139"/>
      <c r="B43" s="139"/>
      <c r="C43" s="139"/>
      <c r="D43" s="136"/>
      <c r="E43" s="145"/>
      <c r="F43" s="138"/>
      <c r="G43" s="138"/>
      <c r="H43" s="138"/>
      <c r="I43" s="158"/>
      <c r="J43" s="159"/>
      <c r="K43" s="159"/>
      <c r="L43" s="159"/>
      <c r="M43" s="159"/>
      <c r="N43" s="159"/>
      <c r="O43" s="159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"/>
    </row>
    <row r="44" hidden="1">
      <c r="A44" s="139"/>
      <c r="B44" s="139"/>
      <c r="C44" s="139"/>
      <c r="D44" s="136"/>
      <c r="E44" s="148" t="s">
        <v>203</v>
      </c>
      <c r="F44" s="147">
        <v>7675.0</v>
      </c>
      <c r="G44" s="149">
        <f>F44*0.9</f>
        <v>6907.5</v>
      </c>
      <c r="H44" s="138"/>
      <c r="I44" s="1"/>
      <c r="J44" s="161">
        <v>16.0</v>
      </c>
      <c r="K44" s="1"/>
      <c r="L44" s="1"/>
      <c r="M44" s="1"/>
      <c r="N44" s="1"/>
      <c r="O44" s="1"/>
      <c r="P44" s="162"/>
      <c r="Q44" s="134"/>
      <c r="R44" s="134"/>
      <c r="S44" s="134"/>
      <c r="T44" s="134"/>
      <c r="U44" s="134"/>
      <c r="V44" s="134"/>
      <c r="W44" s="134"/>
      <c r="X44" s="134"/>
      <c r="Y44" s="134"/>
      <c r="Z44" s="1"/>
    </row>
    <row r="45" hidden="1">
      <c r="A45" s="139"/>
      <c r="B45" s="139"/>
      <c r="C45" s="139"/>
      <c r="D45" s="136"/>
      <c r="E45" s="148" t="s">
        <v>204</v>
      </c>
      <c r="F45" s="150">
        <f t="shared" ref="F45:G45" si="3">SUM(F46:F47)</f>
        <v>4075.88</v>
      </c>
      <c r="G45" s="150">
        <f t="shared" si="3"/>
        <v>4075.88</v>
      </c>
      <c r="H45" s="151">
        <f>F45/F44</f>
        <v>0.5310592834</v>
      </c>
      <c r="I45" s="1"/>
      <c r="J45" s="163"/>
      <c r="K45" s="1"/>
      <c r="L45" s="1"/>
      <c r="M45" s="1"/>
      <c r="N45" s="1"/>
      <c r="O45" s="1"/>
      <c r="P45" s="162"/>
      <c r="Q45" s="134"/>
      <c r="R45" s="134"/>
      <c r="S45" s="134"/>
      <c r="T45" s="134"/>
      <c r="U45" s="134"/>
      <c r="V45" s="134"/>
      <c r="W45" s="134"/>
      <c r="X45" s="134"/>
      <c r="Y45" s="134"/>
      <c r="Z45" s="1"/>
    </row>
    <row r="46" hidden="1">
      <c r="A46" s="139"/>
      <c r="B46" s="139"/>
      <c r="C46" s="139"/>
      <c r="D46" s="136"/>
      <c r="E46" s="140" t="s">
        <v>205</v>
      </c>
      <c r="F46" s="141">
        <v>900.0</v>
      </c>
      <c r="G46" s="141">
        <v>900.0</v>
      </c>
      <c r="H46" s="138"/>
      <c r="I46" s="1"/>
      <c r="J46" s="163"/>
      <c r="K46" s="1"/>
      <c r="L46" s="1"/>
      <c r="M46" s="1"/>
      <c r="N46" s="1"/>
      <c r="O46" s="1"/>
      <c r="P46" s="162"/>
      <c r="Q46" s="134"/>
      <c r="R46" s="134"/>
      <c r="S46" s="134"/>
      <c r="T46" s="134"/>
      <c r="U46" s="134"/>
      <c r="V46" s="134"/>
      <c r="W46" s="134"/>
      <c r="X46" s="134"/>
      <c r="Y46" s="134"/>
      <c r="Z46" s="1"/>
    </row>
    <row r="47" hidden="1">
      <c r="A47" s="164"/>
      <c r="B47" s="164"/>
      <c r="C47" s="164"/>
      <c r="D47" s="165"/>
      <c r="E47" s="140" t="s">
        <v>206</v>
      </c>
      <c r="F47" s="141">
        <v>3175.88</v>
      </c>
      <c r="G47" s="156">
        <v>3175.88</v>
      </c>
      <c r="H47" s="138"/>
      <c r="I47" s="1"/>
      <c r="J47" s="166"/>
      <c r="K47" s="1"/>
      <c r="L47" s="1"/>
      <c r="M47" s="1"/>
      <c r="N47" s="1"/>
      <c r="O47" s="1"/>
      <c r="P47" s="162"/>
      <c r="Q47" s="134"/>
      <c r="R47" s="134"/>
      <c r="S47" s="134"/>
      <c r="T47" s="134"/>
      <c r="U47" s="134"/>
      <c r="V47" s="134"/>
      <c r="W47" s="134"/>
      <c r="X47" s="134"/>
      <c r="Y47" s="134"/>
      <c r="Z47" s="1"/>
    </row>
    <row r="48" hidden="1">
      <c r="A48" s="166"/>
      <c r="B48" s="166"/>
      <c r="C48" s="166"/>
      <c r="D48" s="166"/>
      <c r="E48" s="140" t="s">
        <v>207</v>
      </c>
      <c r="F48" s="141">
        <v>3731.98</v>
      </c>
      <c r="G48" s="156">
        <v>3731.98</v>
      </c>
      <c r="H48" s="138"/>
      <c r="I48" s="1"/>
      <c r="J48" s="166"/>
      <c r="K48" s="1"/>
      <c r="L48" s="1"/>
      <c r="M48" s="1"/>
      <c r="N48" s="1"/>
      <c r="O48" s="1"/>
      <c r="P48" s="162"/>
      <c r="Q48" s="134"/>
      <c r="R48" s="134"/>
      <c r="S48" s="134"/>
      <c r="T48" s="134"/>
      <c r="U48" s="134"/>
      <c r="V48" s="134"/>
      <c r="W48" s="134"/>
      <c r="X48" s="134"/>
      <c r="Y48" s="134"/>
      <c r="Z48" s="1"/>
    </row>
    <row r="49" hidden="1">
      <c r="A49" s="166"/>
      <c r="B49" s="166"/>
      <c r="C49" s="166"/>
      <c r="D49" s="166"/>
      <c r="E49" s="148" t="s">
        <v>208</v>
      </c>
      <c r="F49" s="167">
        <v>5310.0</v>
      </c>
      <c r="G49" s="149">
        <f>F49*0.9</f>
        <v>4779</v>
      </c>
      <c r="H49" s="151">
        <f>F50/F49</f>
        <v>0.9172542373</v>
      </c>
      <c r="I49" s="1"/>
      <c r="J49" s="166"/>
      <c r="K49" s="1"/>
      <c r="L49" s="1"/>
      <c r="M49" s="1"/>
      <c r="N49" s="1"/>
      <c r="O49" s="1"/>
      <c r="P49" s="162"/>
      <c r="Q49" s="134"/>
      <c r="R49" s="134"/>
      <c r="S49" s="134"/>
      <c r="T49" s="134"/>
      <c r="U49" s="134"/>
      <c r="V49" s="134"/>
      <c r="W49" s="134"/>
      <c r="X49" s="134"/>
      <c r="Y49" s="134"/>
      <c r="Z49" s="1"/>
    </row>
    <row r="50" hidden="1">
      <c r="A50" s="166"/>
      <c r="B50" s="166"/>
      <c r="C50" s="166"/>
      <c r="D50" s="166"/>
      <c r="E50" s="148" t="s">
        <v>209</v>
      </c>
      <c r="F50" s="150">
        <f t="shared" ref="F50:G50" si="4">SUM(F51:F52)</f>
        <v>4870.62</v>
      </c>
      <c r="G50" s="150">
        <f t="shared" si="4"/>
        <v>855</v>
      </c>
      <c r="H50" s="138"/>
      <c r="I50" s="1"/>
      <c r="J50" s="166"/>
      <c r="K50" s="1"/>
      <c r="L50" s="1"/>
      <c r="M50" s="1"/>
      <c r="N50" s="1"/>
      <c r="O50" s="1"/>
      <c r="P50" s="162"/>
      <c r="Q50" s="134"/>
      <c r="R50" s="134"/>
      <c r="S50" s="134"/>
      <c r="T50" s="134"/>
      <c r="U50" s="134"/>
      <c r="V50" s="134"/>
      <c r="W50" s="134"/>
      <c r="X50" s="134"/>
      <c r="Y50" s="134"/>
      <c r="Z50" s="1"/>
    </row>
    <row r="51" hidden="1">
      <c r="A51" s="166"/>
      <c r="B51" s="166"/>
      <c r="C51" s="166"/>
      <c r="D51" s="166"/>
      <c r="E51" s="168" t="s">
        <v>210</v>
      </c>
      <c r="F51" s="141">
        <v>855.0</v>
      </c>
      <c r="G51" s="141">
        <v>855.0</v>
      </c>
      <c r="H51" s="138"/>
      <c r="I51" s="133"/>
      <c r="J51" s="166"/>
      <c r="K51" s="1"/>
      <c r="L51" s="1"/>
      <c r="M51" s="1"/>
      <c r="N51" s="1"/>
      <c r="O51" s="1"/>
      <c r="P51" s="162"/>
      <c r="Q51" s="134"/>
      <c r="R51" s="134"/>
      <c r="S51" s="134"/>
      <c r="T51" s="134"/>
      <c r="U51" s="134"/>
      <c r="V51" s="134"/>
      <c r="W51" s="134"/>
      <c r="X51" s="134"/>
      <c r="Y51" s="134"/>
      <c r="Z51" s="1"/>
    </row>
    <row r="52" ht="1.5" hidden="1" customHeight="1">
      <c r="A52" s="166"/>
      <c r="B52" s="166"/>
      <c r="C52" s="166"/>
      <c r="D52" s="166"/>
      <c r="E52" s="140" t="s">
        <v>211</v>
      </c>
      <c r="F52" s="141">
        <v>4015.62</v>
      </c>
      <c r="G52" s="143"/>
      <c r="H52" s="138"/>
      <c r="I52" s="133"/>
      <c r="J52" s="166"/>
      <c r="K52" s="1"/>
      <c r="L52" s="1"/>
      <c r="M52" s="1"/>
      <c r="N52" s="1"/>
      <c r="O52" s="1"/>
      <c r="P52" s="162"/>
      <c r="Q52" s="134"/>
      <c r="R52" s="134"/>
      <c r="S52" s="134"/>
      <c r="T52" s="134"/>
      <c r="U52" s="134"/>
      <c r="V52" s="134"/>
      <c r="W52" s="134"/>
      <c r="X52" s="134"/>
      <c r="Y52" s="134"/>
      <c r="Z52" s="1"/>
    </row>
    <row r="53" hidden="1">
      <c r="A53" s="166"/>
      <c r="B53" s="166"/>
      <c r="C53" s="166"/>
      <c r="D53" s="166"/>
      <c r="E53" s="169"/>
      <c r="F53" s="143"/>
      <c r="G53" s="143"/>
      <c r="H53" s="138"/>
      <c r="I53" s="1"/>
      <c r="J53" s="166"/>
      <c r="K53" s="1"/>
      <c r="L53" s="1"/>
      <c r="M53" s="1"/>
      <c r="N53" s="1"/>
      <c r="O53" s="1"/>
      <c r="P53" s="162"/>
      <c r="Q53" s="134"/>
      <c r="R53" s="134"/>
      <c r="S53" s="134"/>
      <c r="T53" s="134"/>
      <c r="U53" s="134"/>
      <c r="V53" s="134"/>
      <c r="W53" s="134"/>
      <c r="X53" s="134"/>
      <c r="Y53" s="134"/>
      <c r="Z53" s="1"/>
    </row>
    <row r="54">
      <c r="A54" s="138"/>
      <c r="B54" s="170" t="s">
        <v>212</v>
      </c>
      <c r="C54" s="138"/>
      <c r="D54" s="138"/>
      <c r="E54" s="171" t="s">
        <v>213</v>
      </c>
      <c r="F54" s="172"/>
      <c r="G54" s="172"/>
      <c r="H54" s="172"/>
      <c r="I54" s="1"/>
      <c r="J54" s="1"/>
      <c r="K54" s="1"/>
      <c r="L54" s="163"/>
      <c r="M54" s="1"/>
      <c r="N54" s="1"/>
      <c r="O54" s="1"/>
      <c r="P54" s="162"/>
      <c r="Q54" s="134"/>
      <c r="R54" s="134"/>
      <c r="S54" s="134"/>
      <c r="T54" s="134"/>
      <c r="U54" s="134"/>
      <c r="V54" s="134"/>
      <c r="W54" s="134"/>
      <c r="X54" s="134"/>
      <c r="Y54" s="134"/>
      <c r="Z54" s="1"/>
    </row>
    <row r="55">
      <c r="A55" s="173" t="s">
        <v>214</v>
      </c>
      <c r="B55" s="173" t="s">
        <v>215</v>
      </c>
      <c r="C55" s="131" t="s">
        <v>216</v>
      </c>
      <c r="D55" s="173" t="s">
        <v>217</v>
      </c>
      <c r="E55" s="173" t="s">
        <v>218</v>
      </c>
      <c r="F55" s="173" t="s">
        <v>219</v>
      </c>
      <c r="G55" s="173" t="s">
        <v>220</v>
      </c>
      <c r="H55" s="138"/>
      <c r="I55" s="1"/>
      <c r="J55" s="166"/>
      <c r="K55" s="1"/>
      <c r="L55" s="1"/>
      <c r="M55" s="1"/>
      <c r="N55" s="1"/>
      <c r="O55" s="1"/>
      <c r="P55" s="162"/>
      <c r="Q55" s="134"/>
      <c r="R55" s="134"/>
      <c r="S55" s="134"/>
      <c r="T55" s="134"/>
      <c r="U55" s="134"/>
      <c r="V55" s="134"/>
      <c r="W55" s="134"/>
      <c r="X55" s="134"/>
      <c r="Y55" s="134"/>
      <c r="Z55" s="1"/>
    </row>
    <row r="56">
      <c r="A56" s="147">
        <v>1.0</v>
      </c>
      <c r="B56" s="174"/>
      <c r="C56" s="174"/>
      <c r="D56" s="174"/>
      <c r="E56" s="148" t="s">
        <v>221</v>
      </c>
      <c r="F56" s="147" t="s">
        <v>222</v>
      </c>
      <c r="G56" s="147">
        <v>103120.0</v>
      </c>
      <c r="H56" s="146" t="s">
        <v>223</v>
      </c>
      <c r="I56" s="1"/>
      <c r="J56" s="166"/>
      <c r="K56" s="1"/>
      <c r="L56" s="1"/>
      <c r="M56" s="163"/>
      <c r="N56" s="1"/>
      <c r="O56" s="1"/>
      <c r="P56" s="162"/>
      <c r="Q56" s="134"/>
      <c r="R56" s="134"/>
      <c r="S56" s="134"/>
      <c r="T56" s="134"/>
      <c r="U56" s="134"/>
      <c r="V56" s="134"/>
      <c r="W56" s="134"/>
      <c r="X56" s="134"/>
      <c r="Y56" s="134"/>
      <c r="Z56" s="1"/>
    </row>
    <row r="57">
      <c r="A57" s="175" t="s">
        <v>214</v>
      </c>
      <c r="B57" s="175" t="s">
        <v>224</v>
      </c>
      <c r="C57" s="175" t="s">
        <v>225</v>
      </c>
      <c r="D57" s="175" t="s">
        <v>226</v>
      </c>
      <c r="E57" s="176" t="s">
        <v>227</v>
      </c>
      <c r="F57" s="176" t="s">
        <v>222</v>
      </c>
      <c r="G57" s="177">
        <f>SUM(G58:G69)</f>
        <v>76447.03</v>
      </c>
      <c r="H57" s="178">
        <f>G57/G56</f>
        <v>0.7413404771</v>
      </c>
      <c r="I57" s="166"/>
      <c r="J57" s="1"/>
      <c r="K57" s="1"/>
      <c r="L57" s="1"/>
      <c r="M57" s="1"/>
      <c r="N57" s="1"/>
      <c r="O57" s="1"/>
      <c r="P57" s="162"/>
      <c r="Q57" s="134"/>
      <c r="R57" s="134"/>
      <c r="S57" s="134"/>
      <c r="T57" s="134"/>
      <c r="U57" s="134"/>
      <c r="V57" s="134"/>
      <c r="W57" s="134"/>
      <c r="X57" s="134"/>
      <c r="Y57" s="134"/>
      <c r="Z57" s="1"/>
    </row>
    <row r="58" hidden="1">
      <c r="A58" s="138"/>
      <c r="B58" s="138"/>
      <c r="C58" s="138"/>
      <c r="D58" s="138"/>
      <c r="E58" s="140" t="s">
        <v>228</v>
      </c>
      <c r="F58" s="138"/>
      <c r="G58" s="141">
        <v>7052.8</v>
      </c>
      <c r="H58" s="138"/>
      <c r="I58" s="144"/>
      <c r="J58" s="179"/>
      <c r="K58" s="179"/>
      <c r="L58" s="179"/>
      <c r="M58" s="179"/>
      <c r="N58" s="179"/>
      <c r="O58" s="179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"/>
    </row>
    <row r="59" hidden="1">
      <c r="A59" s="138"/>
      <c r="B59" s="138"/>
      <c r="C59" s="138"/>
      <c r="D59" s="138"/>
      <c r="E59" s="140" t="s">
        <v>229</v>
      </c>
      <c r="F59" s="138"/>
      <c r="G59" s="141">
        <v>7398.6</v>
      </c>
      <c r="H59" s="138"/>
      <c r="I59" s="14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"/>
    </row>
    <row r="60" hidden="1">
      <c r="A60" s="138"/>
      <c r="B60" s="138"/>
      <c r="C60" s="138"/>
      <c r="D60" s="138"/>
      <c r="E60" s="140" t="s">
        <v>230</v>
      </c>
      <c r="F60" s="138"/>
      <c r="G60" s="156">
        <v>15642.98</v>
      </c>
      <c r="H60" s="138"/>
      <c r="I60" s="14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"/>
    </row>
    <row r="61" hidden="1">
      <c r="A61" s="138"/>
      <c r="B61" s="138"/>
      <c r="C61" s="138"/>
      <c r="D61" s="138"/>
      <c r="E61" s="140" t="s">
        <v>231</v>
      </c>
      <c r="F61" s="138"/>
      <c r="G61" s="141">
        <v>2141.3</v>
      </c>
      <c r="H61" s="138"/>
      <c r="I61" s="14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"/>
    </row>
    <row r="62" hidden="1">
      <c r="A62" s="138"/>
      <c r="B62" s="138"/>
      <c r="C62" s="138"/>
      <c r="D62" s="138"/>
      <c r="E62" s="140" t="s">
        <v>232</v>
      </c>
      <c r="F62" s="138"/>
      <c r="G62" s="156">
        <v>11146.73</v>
      </c>
      <c r="H62" s="138"/>
      <c r="I62" s="14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"/>
    </row>
    <row r="63" hidden="1">
      <c r="A63" s="138"/>
      <c r="B63" s="138"/>
      <c r="C63" s="138"/>
      <c r="D63" s="138"/>
      <c r="E63" s="140" t="s">
        <v>233</v>
      </c>
      <c r="F63" s="138"/>
      <c r="G63" s="180">
        <v>8701.56</v>
      </c>
      <c r="H63" s="145"/>
      <c r="I63" s="14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"/>
    </row>
    <row r="64" hidden="1">
      <c r="A64" s="138"/>
      <c r="B64" s="138"/>
      <c r="C64" s="138"/>
      <c r="D64" s="138"/>
      <c r="E64" s="140" t="s">
        <v>234</v>
      </c>
      <c r="F64" s="138"/>
      <c r="G64" s="141">
        <v>4526.16</v>
      </c>
      <c r="H64" s="138"/>
      <c r="I64" s="14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"/>
    </row>
    <row r="65" hidden="1">
      <c r="A65" s="138"/>
      <c r="B65" s="138"/>
      <c r="C65" s="138"/>
      <c r="D65" s="138"/>
      <c r="E65" s="140" t="s">
        <v>235</v>
      </c>
      <c r="F65" s="138"/>
      <c r="G65" s="181">
        <v>6266.5</v>
      </c>
      <c r="H65" s="138"/>
      <c r="I65" s="162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"/>
    </row>
    <row r="66" hidden="1">
      <c r="A66" s="138"/>
      <c r="B66" s="138"/>
      <c r="C66" s="138"/>
      <c r="D66" s="138"/>
      <c r="E66" s="140" t="s">
        <v>236</v>
      </c>
      <c r="F66" s="138"/>
      <c r="G66" s="181">
        <v>6958.1</v>
      </c>
      <c r="H66" s="138"/>
      <c r="I66" s="133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"/>
    </row>
    <row r="67" hidden="1">
      <c r="A67" s="138"/>
      <c r="B67" s="138"/>
      <c r="C67" s="138"/>
      <c r="D67" s="138"/>
      <c r="E67" s="140" t="s">
        <v>237</v>
      </c>
      <c r="F67" s="37"/>
      <c r="G67" s="181">
        <v>6612.3</v>
      </c>
      <c r="H67" s="138"/>
      <c r="I67" s="133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"/>
    </row>
    <row r="68" hidden="1">
      <c r="A68" s="138"/>
      <c r="B68" s="138"/>
      <c r="C68" s="138"/>
      <c r="D68" s="138"/>
      <c r="E68" s="140" t="s">
        <v>238</v>
      </c>
      <c r="F68" s="138"/>
      <c r="G68" s="182"/>
      <c r="H68" s="138"/>
      <c r="I68" s="133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"/>
    </row>
    <row r="69" hidden="1">
      <c r="A69" s="138"/>
      <c r="B69" s="138"/>
      <c r="C69" s="138"/>
      <c r="D69" s="138"/>
      <c r="E69" s="140" t="s">
        <v>239</v>
      </c>
      <c r="F69" s="138"/>
      <c r="G69" s="145"/>
      <c r="H69" s="138"/>
      <c r="I69" s="133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"/>
    </row>
    <row r="70" hidden="1">
      <c r="A70" s="138"/>
      <c r="B70" s="138"/>
      <c r="C70" s="138"/>
      <c r="D70" s="138"/>
      <c r="E70" s="138"/>
      <c r="F70" s="138"/>
      <c r="G70" s="138"/>
      <c r="H70" s="138"/>
      <c r="I70" s="14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"/>
    </row>
    <row r="71" hidden="1">
      <c r="A71" s="138"/>
      <c r="B71" s="138"/>
      <c r="C71" s="138"/>
      <c r="D71" s="138"/>
      <c r="E71" s="169"/>
      <c r="F71" s="138"/>
      <c r="G71" s="138"/>
      <c r="H71" s="138"/>
      <c r="I71" s="14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"/>
    </row>
    <row r="72">
      <c r="A72" s="147">
        <v>12.0</v>
      </c>
      <c r="B72" s="174"/>
      <c r="C72" s="174"/>
      <c r="D72" s="174"/>
      <c r="E72" s="148" t="s">
        <v>240</v>
      </c>
      <c r="F72" s="147" t="s">
        <v>222</v>
      </c>
      <c r="G72" s="183">
        <v>9336.0</v>
      </c>
      <c r="H72" s="146" t="s">
        <v>241</v>
      </c>
      <c r="I72" s="133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"/>
    </row>
    <row r="73">
      <c r="A73" s="175" t="s">
        <v>214</v>
      </c>
      <c r="B73" s="175" t="s">
        <v>224</v>
      </c>
      <c r="C73" s="184" t="s">
        <v>225</v>
      </c>
      <c r="D73" s="184" t="s">
        <v>226</v>
      </c>
      <c r="E73" s="185" t="s">
        <v>242</v>
      </c>
      <c r="F73" s="185" t="s">
        <v>222</v>
      </c>
      <c r="G73" s="186">
        <f>SUM(G74:G130)</f>
        <v>4544.04</v>
      </c>
      <c r="H73" s="187">
        <f>G73/G72</f>
        <v>0.486722365</v>
      </c>
      <c r="I73" s="133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"/>
    </row>
    <row r="74" hidden="1">
      <c r="A74" s="156">
        <v>123.0</v>
      </c>
      <c r="B74" s="156" t="s">
        <v>243</v>
      </c>
      <c r="C74" s="156">
        <v>3.0</v>
      </c>
      <c r="D74" s="140" t="s">
        <v>244</v>
      </c>
      <c r="E74" s="188" t="s">
        <v>245</v>
      </c>
      <c r="F74" s="138"/>
      <c r="G74" s="181">
        <v>227.84</v>
      </c>
      <c r="H74" s="138"/>
      <c r="I74" s="133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"/>
    </row>
    <row r="75" hidden="1">
      <c r="A75" s="156">
        <v>125.0</v>
      </c>
      <c r="B75" s="156" t="s">
        <v>246</v>
      </c>
      <c r="C75" s="156">
        <v>1.09440567E8</v>
      </c>
      <c r="D75" s="140" t="s">
        <v>247</v>
      </c>
      <c r="E75" s="188" t="s">
        <v>248</v>
      </c>
      <c r="F75" s="138"/>
      <c r="G75" s="181">
        <v>144.06</v>
      </c>
      <c r="H75" s="138"/>
      <c r="I75" s="133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"/>
    </row>
    <row r="76" hidden="1">
      <c r="A76" s="138"/>
      <c r="B76" s="156" t="s">
        <v>249</v>
      </c>
      <c r="C76" s="138"/>
      <c r="D76" s="140" t="s">
        <v>250</v>
      </c>
      <c r="E76" s="188" t="s">
        <v>251</v>
      </c>
      <c r="F76" s="138"/>
      <c r="G76" s="181">
        <v>7.0</v>
      </c>
      <c r="H76" s="138"/>
      <c r="I76" s="133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"/>
    </row>
    <row r="77" hidden="1">
      <c r="A77" s="138"/>
      <c r="B77" s="156" t="s">
        <v>252</v>
      </c>
      <c r="C77" s="138"/>
      <c r="D77" s="140" t="s">
        <v>253</v>
      </c>
      <c r="E77" s="189" t="s">
        <v>254</v>
      </c>
      <c r="F77" s="138"/>
      <c r="G77" s="181">
        <v>0.16</v>
      </c>
      <c r="H77" s="138"/>
      <c r="I77" s="133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"/>
    </row>
    <row r="78" hidden="1">
      <c r="A78" s="156">
        <v>125.0</v>
      </c>
      <c r="B78" s="156" t="s">
        <v>255</v>
      </c>
      <c r="C78" s="156">
        <v>1.09447428E8</v>
      </c>
      <c r="D78" s="140" t="s">
        <v>247</v>
      </c>
      <c r="E78" s="168" t="s">
        <v>256</v>
      </c>
      <c r="F78" s="143"/>
      <c r="G78" s="181">
        <v>10.21</v>
      </c>
      <c r="H78" s="138"/>
      <c r="I78" s="133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"/>
    </row>
    <row r="79" hidden="1">
      <c r="A79" s="156">
        <v>121.0</v>
      </c>
      <c r="B79" s="156" t="s">
        <v>257</v>
      </c>
      <c r="C79" s="156">
        <v>1.0618054E7</v>
      </c>
      <c r="D79" s="140" t="s">
        <v>258</v>
      </c>
      <c r="E79" s="188" t="s">
        <v>259</v>
      </c>
      <c r="F79" s="143"/>
      <c r="G79" s="181">
        <v>207.34</v>
      </c>
      <c r="H79" s="138"/>
      <c r="I79" s="133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"/>
    </row>
    <row r="80" hidden="1">
      <c r="A80" s="156">
        <v>122.0</v>
      </c>
      <c r="B80" s="156" t="s">
        <v>257</v>
      </c>
      <c r="C80" s="156">
        <v>2.0240128991585E13</v>
      </c>
      <c r="D80" s="140" t="s">
        <v>260</v>
      </c>
      <c r="E80" s="188" t="s">
        <v>261</v>
      </c>
      <c r="F80" s="138"/>
      <c r="G80" s="181">
        <v>110.06</v>
      </c>
      <c r="H80" s="138"/>
      <c r="I80" s="133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" t="s">
        <v>262</v>
      </c>
    </row>
    <row r="81" hidden="1">
      <c r="A81" s="156">
        <v>126.0</v>
      </c>
      <c r="B81" s="156" t="s">
        <v>257</v>
      </c>
      <c r="C81" s="156" t="s">
        <v>263</v>
      </c>
      <c r="D81" s="140" t="s">
        <v>264</v>
      </c>
      <c r="E81" s="190" t="s">
        <v>265</v>
      </c>
      <c r="F81" s="138"/>
      <c r="G81" s="181">
        <v>65.7</v>
      </c>
      <c r="H81" s="138"/>
      <c r="I81" s="133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"/>
    </row>
    <row r="82" hidden="1">
      <c r="A82" s="156">
        <v>126.0</v>
      </c>
      <c r="B82" s="156" t="s">
        <v>257</v>
      </c>
      <c r="C82" s="156" t="s">
        <v>266</v>
      </c>
      <c r="D82" s="140" t="s">
        <v>267</v>
      </c>
      <c r="E82" s="190" t="s">
        <v>265</v>
      </c>
      <c r="F82" s="138"/>
      <c r="G82" s="181">
        <v>176.4</v>
      </c>
      <c r="H82" s="138"/>
      <c r="I82" s="133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"/>
    </row>
    <row r="83" hidden="1">
      <c r="A83" s="156">
        <v>123.0</v>
      </c>
      <c r="B83" s="156" t="s">
        <v>268</v>
      </c>
      <c r="C83" s="191">
        <v>1030.0</v>
      </c>
      <c r="D83" s="140" t="s">
        <v>244</v>
      </c>
      <c r="E83" s="190" t="s">
        <v>269</v>
      </c>
      <c r="F83" s="138"/>
      <c r="G83" s="181">
        <v>227.84</v>
      </c>
      <c r="H83" s="138"/>
      <c r="I83" s="133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"/>
    </row>
    <row r="84" hidden="1">
      <c r="A84" s="138"/>
      <c r="B84" s="156" t="s">
        <v>268</v>
      </c>
      <c r="C84" s="37"/>
      <c r="D84" s="140" t="s">
        <v>253</v>
      </c>
      <c r="E84" s="189" t="s">
        <v>254</v>
      </c>
      <c r="F84" s="138"/>
      <c r="G84" s="181">
        <v>1.24</v>
      </c>
      <c r="H84" s="138"/>
      <c r="I84" s="133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"/>
    </row>
    <row r="85" hidden="1">
      <c r="A85" s="138"/>
      <c r="B85" s="156" t="s">
        <v>270</v>
      </c>
      <c r="C85" s="138"/>
      <c r="D85" s="140" t="s">
        <v>250</v>
      </c>
      <c r="E85" s="168" t="s">
        <v>271</v>
      </c>
      <c r="F85" s="143"/>
      <c r="G85" s="181">
        <v>7.0</v>
      </c>
      <c r="H85" s="138"/>
      <c r="I85" s="133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"/>
    </row>
    <row r="86" hidden="1">
      <c r="A86" s="156">
        <v>121.0</v>
      </c>
      <c r="B86" s="156" t="s">
        <v>272</v>
      </c>
      <c r="C86" s="140" t="s">
        <v>273</v>
      </c>
      <c r="D86" s="140" t="s">
        <v>274</v>
      </c>
      <c r="E86" s="188" t="s">
        <v>275</v>
      </c>
      <c r="F86" s="138"/>
      <c r="G86" s="181">
        <v>11.99</v>
      </c>
      <c r="H86" s="138"/>
      <c r="I86" s="133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"/>
    </row>
    <row r="87" hidden="1">
      <c r="A87" s="156">
        <v>125.0</v>
      </c>
      <c r="B87" s="156" t="s">
        <v>276</v>
      </c>
      <c r="C87" s="156">
        <v>3278630.0</v>
      </c>
      <c r="D87" s="140" t="s">
        <v>277</v>
      </c>
      <c r="E87" s="140" t="s">
        <v>278</v>
      </c>
      <c r="F87" s="138"/>
      <c r="G87" s="181">
        <v>182.34</v>
      </c>
      <c r="H87" s="138"/>
      <c r="I87" s="133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"/>
    </row>
    <row r="88" hidden="1">
      <c r="A88" s="156">
        <v>126.0</v>
      </c>
      <c r="B88" s="192" t="s">
        <v>279</v>
      </c>
      <c r="C88" s="192" t="s">
        <v>280</v>
      </c>
      <c r="D88" s="193" t="s">
        <v>267</v>
      </c>
      <c r="E88" s="193" t="s">
        <v>281</v>
      </c>
      <c r="F88" s="194"/>
      <c r="G88" s="195">
        <v>36.0</v>
      </c>
      <c r="H88" s="138"/>
      <c r="I88" s="133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"/>
    </row>
    <row r="89" hidden="1">
      <c r="A89" s="196">
        <v>126.0</v>
      </c>
      <c r="B89" s="197" t="s">
        <v>279</v>
      </c>
      <c r="C89" s="197" t="s">
        <v>282</v>
      </c>
      <c r="D89" s="198" t="s">
        <v>264</v>
      </c>
      <c r="E89" s="198" t="s">
        <v>281</v>
      </c>
      <c r="F89" s="199"/>
      <c r="G89" s="200">
        <v>11.4</v>
      </c>
      <c r="H89" s="138"/>
      <c r="I89" s="133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"/>
    </row>
    <row r="90" hidden="1">
      <c r="A90" s="138"/>
      <c r="B90" s="156" t="s">
        <v>279</v>
      </c>
      <c r="C90" s="201"/>
      <c r="D90" s="140" t="s">
        <v>250</v>
      </c>
      <c r="E90" s="168" t="s">
        <v>283</v>
      </c>
      <c r="F90" s="138"/>
      <c r="G90" s="181">
        <v>0.38</v>
      </c>
      <c r="H90" s="138"/>
      <c r="I90" s="133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"/>
    </row>
    <row r="91" hidden="1">
      <c r="A91" s="156">
        <v>122.0</v>
      </c>
      <c r="B91" s="156" t="s">
        <v>279</v>
      </c>
      <c r="C91" s="191">
        <v>2.0240230084972E13</v>
      </c>
      <c r="D91" s="37" t="s">
        <v>260</v>
      </c>
      <c r="E91" s="188" t="s">
        <v>284</v>
      </c>
      <c r="F91" s="138"/>
      <c r="G91" s="181">
        <v>115.25</v>
      </c>
      <c r="H91" s="138"/>
      <c r="I91" s="133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"/>
    </row>
    <row r="92" hidden="1">
      <c r="A92" s="138"/>
      <c r="B92" s="156" t="s">
        <v>285</v>
      </c>
      <c r="C92" s="37"/>
      <c r="D92" s="140" t="s">
        <v>250</v>
      </c>
      <c r="E92" s="202" t="s">
        <v>286</v>
      </c>
      <c r="F92" s="203"/>
      <c r="G92" s="195">
        <v>7.0</v>
      </c>
      <c r="H92" s="138"/>
      <c r="I92" s="133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"/>
    </row>
    <row r="93" hidden="1">
      <c r="A93" s="156">
        <v>123.0</v>
      </c>
      <c r="B93" s="156" t="s">
        <v>287</v>
      </c>
      <c r="C93" s="191">
        <v>2576.0</v>
      </c>
      <c r="D93" s="37" t="s">
        <v>244</v>
      </c>
      <c r="E93" s="188" t="s">
        <v>288</v>
      </c>
      <c r="F93" s="138"/>
      <c r="G93" s="181">
        <v>227.84</v>
      </c>
      <c r="H93" s="138"/>
      <c r="I93" s="133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"/>
    </row>
    <row r="94" hidden="1">
      <c r="A94" s="156">
        <v>125.0</v>
      </c>
      <c r="B94" s="156" t="s">
        <v>289</v>
      </c>
      <c r="C94" s="156">
        <v>3315951.0</v>
      </c>
      <c r="D94" s="140" t="s">
        <v>277</v>
      </c>
      <c r="E94" s="140" t="s">
        <v>290</v>
      </c>
      <c r="F94" s="138"/>
      <c r="G94" s="181">
        <v>10.07</v>
      </c>
      <c r="H94" s="138"/>
      <c r="I94" s="133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"/>
    </row>
    <row r="95" hidden="1">
      <c r="A95" s="156">
        <v>126.0</v>
      </c>
      <c r="B95" s="156" t="s">
        <v>291</v>
      </c>
      <c r="C95" s="190" t="s">
        <v>292</v>
      </c>
      <c r="D95" s="37" t="s">
        <v>264</v>
      </c>
      <c r="E95" s="188" t="s">
        <v>293</v>
      </c>
      <c r="F95" s="138"/>
      <c r="G95" s="181">
        <v>44.4</v>
      </c>
      <c r="H95" s="138"/>
      <c r="I95" s="133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"/>
    </row>
    <row r="96" hidden="1">
      <c r="A96" s="156">
        <v>126.0</v>
      </c>
      <c r="B96" s="156" t="s">
        <v>291</v>
      </c>
      <c r="C96" s="1" t="s">
        <v>294</v>
      </c>
      <c r="D96" s="37" t="s">
        <v>267</v>
      </c>
      <c r="E96" s="188" t="s">
        <v>293</v>
      </c>
      <c r="F96" s="138"/>
      <c r="G96" s="181">
        <v>54.6</v>
      </c>
      <c r="H96" s="138"/>
      <c r="I96" s="133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"/>
    </row>
    <row r="97" hidden="1">
      <c r="A97" s="138"/>
      <c r="B97" s="140" t="s">
        <v>295</v>
      </c>
      <c r="C97" s="138"/>
      <c r="D97" s="140" t="s">
        <v>250</v>
      </c>
      <c r="E97" s="202" t="s">
        <v>296</v>
      </c>
      <c r="F97" s="203"/>
      <c r="G97" s="195">
        <v>7.0</v>
      </c>
      <c r="H97" s="138"/>
      <c r="I97" s="133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"/>
    </row>
    <row r="98" hidden="1">
      <c r="A98" s="156">
        <v>122.0</v>
      </c>
      <c r="B98" s="140" t="s">
        <v>297</v>
      </c>
      <c r="C98" s="156">
        <v>2.0240331007782E13</v>
      </c>
      <c r="D98" s="140" t="s">
        <v>260</v>
      </c>
      <c r="E98" s="202" t="s">
        <v>298</v>
      </c>
      <c r="F98" s="203"/>
      <c r="G98" s="195">
        <v>117.69</v>
      </c>
      <c r="H98" s="138"/>
      <c r="I98" s="133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"/>
    </row>
    <row r="99" hidden="1">
      <c r="A99" s="156">
        <v>123.0</v>
      </c>
      <c r="B99" s="140" t="s">
        <v>299</v>
      </c>
      <c r="C99" s="156">
        <v>3466.0</v>
      </c>
      <c r="D99" s="37" t="s">
        <v>244</v>
      </c>
      <c r="E99" s="202" t="s">
        <v>300</v>
      </c>
      <c r="F99" s="203"/>
      <c r="G99" s="181">
        <v>227.84</v>
      </c>
      <c r="H99" s="138"/>
      <c r="I99" s="133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"/>
    </row>
    <row r="100" hidden="1">
      <c r="A100" s="156">
        <v>122.0</v>
      </c>
      <c r="B100" s="140" t="s">
        <v>301</v>
      </c>
      <c r="C100" s="156">
        <v>2.0240431611699E13</v>
      </c>
      <c r="D100" s="140" t="s">
        <v>260</v>
      </c>
      <c r="E100" s="188" t="s">
        <v>302</v>
      </c>
      <c r="F100" s="203"/>
      <c r="G100" s="181">
        <v>111.52</v>
      </c>
      <c r="H100" s="138"/>
      <c r="I100" s="133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"/>
    </row>
    <row r="101" hidden="1">
      <c r="A101" s="156">
        <v>123.0</v>
      </c>
      <c r="B101" s="140" t="s">
        <v>303</v>
      </c>
      <c r="C101" s="156">
        <v>5257.0</v>
      </c>
      <c r="D101" s="37" t="s">
        <v>244</v>
      </c>
      <c r="E101" s="188" t="s">
        <v>304</v>
      </c>
      <c r="F101" s="203"/>
      <c r="G101" s="181">
        <v>227.84</v>
      </c>
      <c r="H101" s="138"/>
      <c r="I101" s="133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"/>
    </row>
    <row r="102" hidden="1">
      <c r="A102" s="138"/>
      <c r="B102" s="140" t="s">
        <v>305</v>
      </c>
      <c r="C102" s="138"/>
      <c r="D102" s="140" t="s">
        <v>250</v>
      </c>
      <c r="E102" s="202" t="s">
        <v>306</v>
      </c>
      <c r="F102" s="203"/>
      <c r="G102" s="195">
        <v>7.0</v>
      </c>
      <c r="H102" s="138"/>
      <c r="I102" s="133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"/>
    </row>
    <row r="103" hidden="1">
      <c r="A103" s="156">
        <v>122.0</v>
      </c>
      <c r="B103" s="140" t="s">
        <v>307</v>
      </c>
      <c r="C103" s="156">
        <v>2.0240532399993E13</v>
      </c>
      <c r="D103" s="140" t="s">
        <v>260</v>
      </c>
      <c r="E103" s="202" t="s">
        <v>308</v>
      </c>
      <c r="F103" s="203"/>
      <c r="G103" s="195">
        <v>114.94</v>
      </c>
      <c r="H103" s="138"/>
      <c r="I103" s="133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"/>
    </row>
    <row r="104" hidden="1">
      <c r="A104" s="156">
        <v>126.0</v>
      </c>
      <c r="B104" s="140" t="s">
        <v>307</v>
      </c>
      <c r="C104" s="156" t="s">
        <v>309</v>
      </c>
      <c r="D104" s="140" t="s">
        <v>310</v>
      </c>
      <c r="E104" s="202" t="s">
        <v>311</v>
      </c>
      <c r="F104" s="203"/>
      <c r="G104" s="195">
        <v>16.8</v>
      </c>
      <c r="H104" s="138"/>
      <c r="I104" s="133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"/>
    </row>
    <row r="105" hidden="1">
      <c r="A105" s="138"/>
      <c r="B105" s="140" t="s">
        <v>312</v>
      </c>
      <c r="C105" s="138"/>
      <c r="D105" s="140" t="s">
        <v>250</v>
      </c>
      <c r="E105" s="202" t="s">
        <v>313</v>
      </c>
      <c r="F105" s="203"/>
      <c r="G105" s="195">
        <v>7.0</v>
      </c>
      <c r="H105" s="138"/>
      <c r="I105" s="133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"/>
    </row>
    <row r="106" hidden="1">
      <c r="A106" s="156">
        <v>123.0</v>
      </c>
      <c r="B106" s="140" t="s">
        <v>312</v>
      </c>
      <c r="C106" s="156">
        <v>6296.0</v>
      </c>
      <c r="D106" s="140" t="s">
        <v>244</v>
      </c>
      <c r="E106" s="202" t="s">
        <v>314</v>
      </c>
      <c r="F106" s="203"/>
      <c r="G106" s="195">
        <v>227.84</v>
      </c>
      <c r="H106" s="138"/>
      <c r="I106" s="133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"/>
    </row>
    <row r="107" hidden="1">
      <c r="A107" s="156">
        <v>122.0</v>
      </c>
      <c r="B107" s="140" t="s">
        <v>315</v>
      </c>
      <c r="C107" s="156">
        <v>2.0240632909119E13</v>
      </c>
      <c r="D107" s="140" t="s">
        <v>260</v>
      </c>
      <c r="E107" s="202" t="s">
        <v>316</v>
      </c>
      <c r="F107" s="203"/>
      <c r="G107" s="195">
        <v>114.94</v>
      </c>
      <c r="H107" s="138"/>
      <c r="I107" s="133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"/>
    </row>
    <row r="108" hidden="1">
      <c r="A108" s="156">
        <v>126.0</v>
      </c>
      <c r="B108" s="140" t="s">
        <v>315</v>
      </c>
      <c r="C108" s="156" t="s">
        <v>317</v>
      </c>
      <c r="D108" s="140" t="s">
        <v>310</v>
      </c>
      <c r="E108" s="202" t="s">
        <v>318</v>
      </c>
      <c r="F108" s="203"/>
      <c r="G108" s="195">
        <v>100.2</v>
      </c>
      <c r="H108" s="138"/>
      <c r="I108" s="133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"/>
    </row>
    <row r="109" hidden="1">
      <c r="A109" s="156">
        <v>123.0</v>
      </c>
      <c r="B109" s="140" t="s">
        <v>319</v>
      </c>
      <c r="C109" s="156">
        <v>7334.0</v>
      </c>
      <c r="D109" s="140" t="s">
        <v>244</v>
      </c>
      <c r="E109" s="202" t="s">
        <v>320</v>
      </c>
      <c r="F109" s="203"/>
      <c r="G109" s="195">
        <v>227.84</v>
      </c>
      <c r="H109" s="138"/>
      <c r="I109" s="133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"/>
    </row>
    <row r="110" hidden="1">
      <c r="A110" s="138"/>
      <c r="B110" s="140" t="s">
        <v>321</v>
      </c>
      <c r="C110" s="138"/>
      <c r="D110" s="140" t="s">
        <v>250</v>
      </c>
      <c r="E110" s="202" t="s">
        <v>322</v>
      </c>
      <c r="F110" s="203"/>
      <c r="G110" s="195">
        <v>2.0</v>
      </c>
      <c r="H110" s="138"/>
      <c r="I110" s="133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"/>
    </row>
    <row r="111" hidden="1">
      <c r="A111" s="156">
        <v>122.0</v>
      </c>
      <c r="B111" s="140" t="s">
        <v>323</v>
      </c>
      <c r="C111" s="156">
        <v>2.0240733417383E13</v>
      </c>
      <c r="D111" s="140" t="s">
        <v>260</v>
      </c>
      <c r="E111" s="202" t="s">
        <v>324</v>
      </c>
      <c r="F111" s="203"/>
      <c r="G111" s="195">
        <v>114.94</v>
      </c>
      <c r="H111" s="138"/>
      <c r="I111" s="133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"/>
    </row>
    <row r="112" hidden="1">
      <c r="A112" s="138"/>
      <c r="B112" s="140" t="s">
        <v>325</v>
      </c>
      <c r="C112" s="138"/>
      <c r="D112" s="140" t="s">
        <v>250</v>
      </c>
      <c r="E112" s="202" t="s">
        <v>326</v>
      </c>
      <c r="F112" s="203"/>
      <c r="G112" s="195">
        <v>2.0</v>
      </c>
      <c r="H112" s="138"/>
      <c r="I112" s="133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"/>
    </row>
    <row r="113" hidden="1">
      <c r="A113" s="156">
        <v>123.0</v>
      </c>
      <c r="B113" s="140" t="s">
        <v>327</v>
      </c>
      <c r="C113" s="156">
        <v>8137.0</v>
      </c>
      <c r="D113" s="140" t="s">
        <v>244</v>
      </c>
      <c r="E113" s="202" t="s">
        <v>328</v>
      </c>
      <c r="F113" s="203"/>
      <c r="G113" s="195">
        <v>227.84</v>
      </c>
      <c r="H113" s="138"/>
      <c r="I113" s="133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"/>
    </row>
    <row r="114" hidden="1">
      <c r="A114" s="156">
        <v>126.0</v>
      </c>
      <c r="B114" s="140" t="s">
        <v>329</v>
      </c>
      <c r="C114" s="140" t="s">
        <v>330</v>
      </c>
      <c r="D114" s="140" t="s">
        <v>331</v>
      </c>
      <c r="E114" s="202" t="s">
        <v>332</v>
      </c>
      <c r="F114" s="203"/>
      <c r="G114" s="195">
        <v>108.6</v>
      </c>
      <c r="H114" s="138"/>
      <c r="I114" s="133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"/>
    </row>
    <row r="115" hidden="1">
      <c r="A115" s="156">
        <v>122.0</v>
      </c>
      <c r="B115" s="140" t="s">
        <v>333</v>
      </c>
      <c r="C115" s="156">
        <v>2.024083432838E13</v>
      </c>
      <c r="D115" s="140" t="s">
        <v>260</v>
      </c>
      <c r="E115" s="202" t="s">
        <v>334</v>
      </c>
      <c r="F115" s="203"/>
      <c r="G115" s="195">
        <v>114.94</v>
      </c>
      <c r="H115" s="138"/>
      <c r="I115" s="133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"/>
    </row>
    <row r="116" hidden="1">
      <c r="A116" s="156">
        <v>123.0</v>
      </c>
      <c r="B116" s="140" t="s">
        <v>335</v>
      </c>
      <c r="C116" s="156">
        <v>8309.0</v>
      </c>
      <c r="D116" s="140" t="s">
        <v>244</v>
      </c>
      <c r="E116" s="202" t="s">
        <v>336</v>
      </c>
      <c r="F116" s="203"/>
      <c r="G116" s="195">
        <v>227.84</v>
      </c>
      <c r="H116" s="138"/>
      <c r="I116" s="133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"/>
    </row>
    <row r="117" hidden="1">
      <c r="A117" s="138"/>
      <c r="B117" s="140" t="s">
        <v>337</v>
      </c>
      <c r="C117" s="138"/>
      <c r="D117" s="140" t="s">
        <v>250</v>
      </c>
      <c r="E117" s="1" t="s">
        <v>338</v>
      </c>
      <c r="F117" s="203"/>
      <c r="G117" s="195">
        <v>2.0</v>
      </c>
      <c r="H117" s="138"/>
      <c r="I117" s="133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"/>
    </row>
    <row r="118" hidden="1">
      <c r="A118" s="138"/>
      <c r="B118" s="140" t="s">
        <v>339</v>
      </c>
      <c r="C118" s="138"/>
      <c r="D118" s="140" t="s">
        <v>250</v>
      </c>
      <c r="E118" s="202" t="s">
        <v>254</v>
      </c>
      <c r="F118" s="203"/>
      <c r="G118" s="195">
        <v>0.69</v>
      </c>
      <c r="H118" s="138"/>
      <c r="I118" s="133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"/>
    </row>
    <row r="119" hidden="1">
      <c r="A119" s="156">
        <v>122.0</v>
      </c>
      <c r="B119" s="140" t="s">
        <v>339</v>
      </c>
      <c r="C119" s="156">
        <v>2.0240934913906E13</v>
      </c>
      <c r="D119" s="140" t="s">
        <v>260</v>
      </c>
      <c r="E119" s="168" t="s">
        <v>340</v>
      </c>
      <c r="F119" s="143"/>
      <c r="G119" s="195">
        <v>114.94</v>
      </c>
      <c r="H119" s="138"/>
      <c r="I119" s="133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"/>
    </row>
    <row r="120" hidden="1">
      <c r="A120" s="156">
        <v>123.0</v>
      </c>
      <c r="B120" s="140" t="s">
        <v>341</v>
      </c>
      <c r="C120" s="156">
        <v>9240.0</v>
      </c>
      <c r="D120" s="140" t="s">
        <v>244</v>
      </c>
      <c r="E120" s="168" t="s">
        <v>342</v>
      </c>
      <c r="F120" s="143"/>
      <c r="G120" s="195">
        <v>227.84</v>
      </c>
      <c r="H120" s="138"/>
      <c r="I120" s="133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"/>
    </row>
    <row r="121" hidden="1">
      <c r="A121" s="138"/>
      <c r="B121" s="140" t="s">
        <v>343</v>
      </c>
      <c r="C121" s="138"/>
      <c r="D121" s="140" t="s">
        <v>250</v>
      </c>
      <c r="E121" s="188" t="s">
        <v>344</v>
      </c>
      <c r="F121" s="143"/>
      <c r="G121" s="195">
        <v>2.0</v>
      </c>
      <c r="H121" s="138"/>
      <c r="I121" s="133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"/>
    </row>
    <row r="122" hidden="1">
      <c r="A122" s="138"/>
      <c r="B122" s="140" t="s">
        <v>345</v>
      </c>
      <c r="C122" s="138"/>
      <c r="D122" s="140" t="s">
        <v>250</v>
      </c>
      <c r="E122" s="188" t="s">
        <v>254</v>
      </c>
      <c r="F122" s="143"/>
      <c r="G122" s="195">
        <v>1.84</v>
      </c>
      <c r="H122" s="138"/>
      <c r="I122" s="133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"/>
    </row>
    <row r="123" hidden="1">
      <c r="A123" s="138"/>
      <c r="B123" s="140" t="s">
        <v>346</v>
      </c>
      <c r="C123" s="138"/>
      <c r="D123" s="140" t="s">
        <v>250</v>
      </c>
      <c r="E123" s="204" t="s">
        <v>347</v>
      </c>
      <c r="F123" s="143"/>
      <c r="G123" s="195">
        <v>2.0</v>
      </c>
      <c r="H123" s="138"/>
      <c r="I123" s="133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"/>
    </row>
    <row r="124" hidden="1">
      <c r="A124" s="138"/>
      <c r="B124" s="138"/>
      <c r="C124" s="138"/>
      <c r="D124" s="138"/>
      <c r="E124" s="169"/>
      <c r="F124" s="143"/>
      <c r="G124" s="205"/>
      <c r="H124" s="138"/>
      <c r="I124" s="133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"/>
    </row>
    <row r="125" hidden="1">
      <c r="A125" s="138"/>
      <c r="B125" s="138"/>
      <c r="C125" s="138"/>
      <c r="D125" s="138"/>
      <c r="E125" s="169"/>
      <c r="F125" s="143"/>
      <c r="G125" s="205"/>
      <c r="H125" s="138"/>
      <c r="I125" s="133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"/>
    </row>
    <row r="126" hidden="1">
      <c r="A126" s="138"/>
      <c r="B126" s="138"/>
      <c r="C126" s="138"/>
      <c r="D126" s="138"/>
      <c r="E126" s="169"/>
      <c r="F126" s="143"/>
      <c r="G126" s="205"/>
      <c r="H126" s="138"/>
      <c r="I126" s="133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"/>
    </row>
    <row r="127" hidden="1">
      <c r="A127" s="138"/>
      <c r="B127" s="138"/>
      <c r="C127" s="138"/>
      <c r="D127" s="138"/>
      <c r="E127" s="169"/>
      <c r="F127" s="143"/>
      <c r="G127" s="205"/>
      <c r="H127" s="138"/>
      <c r="I127" s="133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"/>
    </row>
    <row r="128" hidden="1">
      <c r="A128" s="138"/>
      <c r="B128" s="138"/>
      <c r="C128" s="138"/>
      <c r="D128" s="138"/>
      <c r="E128" s="169"/>
      <c r="F128" s="143"/>
      <c r="G128" s="205"/>
      <c r="H128" s="138"/>
      <c r="I128" s="133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"/>
    </row>
    <row r="129" hidden="1">
      <c r="A129" s="138"/>
      <c r="B129" s="138"/>
      <c r="C129" s="138"/>
      <c r="D129" s="138"/>
      <c r="E129" s="169"/>
      <c r="F129" s="143"/>
      <c r="G129" s="205"/>
      <c r="H129" s="138"/>
      <c r="I129" s="133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"/>
    </row>
    <row r="130" hidden="1">
      <c r="A130" s="138"/>
      <c r="B130" s="138"/>
      <c r="C130" s="138"/>
      <c r="D130" s="138"/>
      <c r="E130" s="169"/>
      <c r="F130" s="143"/>
      <c r="G130" s="205"/>
      <c r="H130" s="138"/>
      <c r="I130" s="133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"/>
    </row>
    <row r="131">
      <c r="A131" s="147">
        <v>2.0</v>
      </c>
      <c r="B131" s="174"/>
      <c r="C131" s="174"/>
      <c r="D131" s="174"/>
      <c r="E131" s="148" t="s">
        <v>348</v>
      </c>
      <c r="F131" s="147" t="s">
        <v>222</v>
      </c>
      <c r="G131" s="183">
        <v>13100.0</v>
      </c>
      <c r="H131" s="146" t="s">
        <v>241</v>
      </c>
      <c r="I131" s="133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"/>
    </row>
    <row r="132">
      <c r="A132" s="175" t="s">
        <v>214</v>
      </c>
      <c r="B132" s="175" t="s">
        <v>224</v>
      </c>
      <c r="C132" s="175" t="s">
        <v>225</v>
      </c>
      <c r="D132" s="175" t="s">
        <v>226</v>
      </c>
      <c r="E132" s="176" t="s">
        <v>349</v>
      </c>
      <c r="F132" s="176" t="s">
        <v>222</v>
      </c>
      <c r="G132" s="177">
        <f>SUM(G133:G158)</f>
        <v>10449.6</v>
      </c>
      <c r="H132" s="178">
        <f>G132/G131</f>
        <v>0.7976793893</v>
      </c>
      <c r="I132" s="133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"/>
    </row>
    <row r="133" hidden="1">
      <c r="A133" s="156">
        <v>23.0</v>
      </c>
      <c r="B133" s="156" t="s">
        <v>350</v>
      </c>
      <c r="C133" s="156">
        <v>1148.0</v>
      </c>
      <c r="D133" s="190" t="s">
        <v>351</v>
      </c>
      <c r="E133" s="1" t="s">
        <v>352</v>
      </c>
      <c r="F133" s="138"/>
      <c r="G133" s="181">
        <v>27.6</v>
      </c>
      <c r="H133" s="138"/>
      <c r="I133" s="14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"/>
    </row>
    <row r="134" hidden="1">
      <c r="A134" s="156">
        <v>23.0</v>
      </c>
      <c r="B134" s="156" t="s">
        <v>353</v>
      </c>
      <c r="C134" s="156">
        <v>1023.0</v>
      </c>
      <c r="D134" s="190" t="s">
        <v>354</v>
      </c>
      <c r="E134" s="190" t="s">
        <v>355</v>
      </c>
      <c r="F134" s="138"/>
      <c r="G134" s="181">
        <v>210.0</v>
      </c>
      <c r="H134" s="138"/>
      <c r="I134" s="14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"/>
    </row>
    <row r="135" hidden="1">
      <c r="A135" s="156">
        <v>22.0</v>
      </c>
      <c r="B135" s="156" t="s">
        <v>257</v>
      </c>
      <c r="C135" s="156">
        <v>1785.0</v>
      </c>
      <c r="D135" s="140" t="s">
        <v>356</v>
      </c>
      <c r="E135" s="140" t="s">
        <v>357</v>
      </c>
      <c r="F135" s="138"/>
      <c r="G135" s="181">
        <v>350.0</v>
      </c>
      <c r="H135" s="138"/>
      <c r="I135" s="14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"/>
    </row>
    <row r="136" hidden="1">
      <c r="A136" s="156">
        <v>23.0</v>
      </c>
      <c r="B136" s="156" t="s">
        <v>358</v>
      </c>
      <c r="C136" s="156">
        <v>916.0</v>
      </c>
      <c r="D136" s="140" t="s">
        <v>359</v>
      </c>
      <c r="E136" s="140" t="s">
        <v>360</v>
      </c>
      <c r="F136" s="138"/>
      <c r="G136" s="181">
        <v>75.5</v>
      </c>
      <c r="H136" s="138"/>
      <c r="I136" s="14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"/>
    </row>
    <row r="137" hidden="1">
      <c r="A137" s="156">
        <v>23.0</v>
      </c>
      <c r="B137" s="156" t="s">
        <v>361</v>
      </c>
      <c r="C137" s="156">
        <v>926.0</v>
      </c>
      <c r="D137" s="140" t="s">
        <v>359</v>
      </c>
      <c r="E137" s="140" t="s">
        <v>362</v>
      </c>
      <c r="F137" s="138"/>
      <c r="G137" s="181">
        <v>50.5</v>
      </c>
      <c r="H137" s="138"/>
      <c r="I137" s="14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"/>
    </row>
    <row r="138" hidden="1">
      <c r="A138" s="156">
        <v>22.0</v>
      </c>
      <c r="B138" s="193" t="s">
        <v>363</v>
      </c>
      <c r="C138" s="192" t="s">
        <v>364</v>
      </c>
      <c r="D138" s="193" t="s">
        <v>365</v>
      </c>
      <c r="E138" s="193" t="s">
        <v>366</v>
      </c>
      <c r="F138" s="194"/>
      <c r="G138" s="195">
        <v>1220.0</v>
      </c>
      <c r="H138" s="138"/>
      <c r="I138" s="14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"/>
    </row>
    <row r="139" hidden="1">
      <c r="A139" s="156">
        <v>22.0</v>
      </c>
      <c r="B139" s="156" t="s">
        <v>279</v>
      </c>
      <c r="C139" s="156">
        <v>1806.0</v>
      </c>
      <c r="D139" s="140" t="s">
        <v>356</v>
      </c>
      <c r="E139" s="140" t="s">
        <v>367</v>
      </c>
      <c r="F139" s="138"/>
      <c r="G139" s="181">
        <v>350.0</v>
      </c>
      <c r="H139" s="138"/>
      <c r="I139" s="144"/>
      <c r="J139" s="206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"/>
    </row>
    <row r="140" hidden="1">
      <c r="A140" s="156">
        <v>23.0</v>
      </c>
      <c r="B140" s="156" t="s">
        <v>368</v>
      </c>
      <c r="C140" s="156">
        <v>1015.0</v>
      </c>
      <c r="D140" s="140" t="s">
        <v>369</v>
      </c>
      <c r="E140" s="140" t="s">
        <v>370</v>
      </c>
      <c r="F140" s="138"/>
      <c r="G140" s="181">
        <v>450.0</v>
      </c>
      <c r="H140" s="138"/>
      <c r="I140" s="144"/>
      <c r="J140" s="206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"/>
    </row>
    <row r="141" hidden="1">
      <c r="A141" s="156">
        <v>22.0</v>
      </c>
      <c r="B141" s="156" t="s">
        <v>297</v>
      </c>
      <c r="C141" s="191">
        <v>1826.0</v>
      </c>
      <c r="D141" s="190" t="s">
        <v>356</v>
      </c>
      <c r="E141" s="204" t="s">
        <v>371</v>
      </c>
      <c r="F141" s="138"/>
      <c r="G141" s="181">
        <v>350.0</v>
      </c>
      <c r="H141" s="138"/>
      <c r="I141" s="144"/>
      <c r="J141" s="206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"/>
    </row>
    <row r="142" hidden="1">
      <c r="A142" s="156">
        <v>22.0</v>
      </c>
      <c r="B142" s="156" t="s">
        <v>372</v>
      </c>
      <c r="C142" s="156">
        <v>1059.0</v>
      </c>
      <c r="D142" s="140" t="s">
        <v>373</v>
      </c>
      <c r="E142" s="140" t="s">
        <v>374</v>
      </c>
      <c r="F142" s="138"/>
      <c r="G142" s="181">
        <v>2440.0</v>
      </c>
      <c r="H142" s="138"/>
      <c r="I142" s="144"/>
      <c r="J142" s="206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"/>
    </row>
    <row r="143" hidden="1">
      <c r="A143" s="156">
        <v>23.0</v>
      </c>
      <c r="B143" s="156" t="s">
        <v>301</v>
      </c>
      <c r="C143" s="156">
        <v>1846.0</v>
      </c>
      <c r="D143" s="190" t="s">
        <v>356</v>
      </c>
      <c r="E143" s="140" t="s">
        <v>375</v>
      </c>
      <c r="F143" s="138"/>
      <c r="G143" s="181">
        <v>350.0</v>
      </c>
      <c r="H143" s="138"/>
      <c r="I143" s="144"/>
      <c r="J143" s="206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"/>
    </row>
    <row r="144" hidden="1">
      <c r="A144" s="156">
        <v>23.0</v>
      </c>
      <c r="B144" s="180" t="s">
        <v>303</v>
      </c>
      <c r="C144" s="180">
        <v>1299.0</v>
      </c>
      <c r="D144" s="207" t="s">
        <v>376</v>
      </c>
      <c r="E144" s="207" t="s">
        <v>377</v>
      </c>
      <c r="F144" s="145"/>
      <c r="G144" s="181">
        <v>130.0</v>
      </c>
      <c r="H144" s="138"/>
      <c r="I144" s="14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"/>
    </row>
    <row r="145" hidden="1">
      <c r="A145" s="156">
        <v>23.0</v>
      </c>
      <c r="B145" s="156" t="s">
        <v>378</v>
      </c>
      <c r="C145" s="156">
        <v>967.0</v>
      </c>
      <c r="D145" s="207" t="s">
        <v>359</v>
      </c>
      <c r="E145" s="207" t="s">
        <v>379</v>
      </c>
      <c r="F145" s="138"/>
      <c r="G145" s="181">
        <v>43.5</v>
      </c>
      <c r="H145" s="145"/>
      <c r="I145" s="14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"/>
    </row>
    <row r="146" hidden="1">
      <c r="A146" s="156">
        <v>23.0</v>
      </c>
      <c r="B146" s="156" t="s">
        <v>380</v>
      </c>
      <c r="C146" s="191">
        <v>1024.0</v>
      </c>
      <c r="D146" s="140" t="s">
        <v>354</v>
      </c>
      <c r="E146" s="1" t="s">
        <v>381</v>
      </c>
      <c r="F146" s="138"/>
      <c r="G146" s="181">
        <v>210.0</v>
      </c>
      <c r="H146" s="138"/>
      <c r="I146" s="14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"/>
    </row>
    <row r="147" hidden="1">
      <c r="A147" s="156">
        <v>22.0</v>
      </c>
      <c r="B147" s="140" t="s">
        <v>382</v>
      </c>
      <c r="C147" s="156">
        <v>241005.0</v>
      </c>
      <c r="D147" s="140" t="s">
        <v>383</v>
      </c>
      <c r="E147" s="140" t="s">
        <v>384</v>
      </c>
      <c r="F147" s="138"/>
      <c r="G147" s="181">
        <v>2100.0</v>
      </c>
      <c r="H147" s="138"/>
      <c r="I147" s="14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"/>
    </row>
    <row r="148" hidden="1">
      <c r="A148" s="156">
        <v>22.0</v>
      </c>
      <c r="B148" s="140" t="s">
        <v>307</v>
      </c>
      <c r="C148" s="156">
        <v>1866.0</v>
      </c>
      <c r="D148" s="140" t="s">
        <v>356</v>
      </c>
      <c r="E148" s="140" t="s">
        <v>385</v>
      </c>
      <c r="F148" s="138"/>
      <c r="G148" s="181">
        <v>350.0</v>
      </c>
      <c r="H148" s="138"/>
      <c r="I148" s="133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"/>
    </row>
    <row r="149" hidden="1">
      <c r="A149" s="156">
        <v>23.0</v>
      </c>
      <c r="B149" s="140" t="s">
        <v>312</v>
      </c>
      <c r="C149" s="156">
        <v>983.0</v>
      </c>
      <c r="D149" s="207" t="s">
        <v>359</v>
      </c>
      <c r="E149" s="140" t="s">
        <v>386</v>
      </c>
      <c r="F149" s="138"/>
      <c r="G149" s="181">
        <v>37.5</v>
      </c>
      <c r="H149" s="138"/>
      <c r="I149" s="133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"/>
    </row>
    <row r="150" hidden="1">
      <c r="A150" s="156">
        <v>22.0</v>
      </c>
      <c r="B150" s="140" t="s">
        <v>315</v>
      </c>
      <c r="C150" s="156">
        <v>1893.0</v>
      </c>
      <c r="D150" s="140" t="s">
        <v>356</v>
      </c>
      <c r="E150" s="140" t="s">
        <v>387</v>
      </c>
      <c r="F150" s="138"/>
      <c r="G150" s="181">
        <v>350.0</v>
      </c>
      <c r="H150" s="138"/>
      <c r="I150" s="133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"/>
    </row>
    <row r="151" hidden="1">
      <c r="A151" s="156">
        <v>22.0</v>
      </c>
      <c r="B151" s="140" t="s">
        <v>323</v>
      </c>
      <c r="C151" s="156">
        <v>1913.0</v>
      </c>
      <c r="D151" s="140" t="s">
        <v>356</v>
      </c>
      <c r="E151" s="140" t="s">
        <v>388</v>
      </c>
      <c r="F151" s="138"/>
      <c r="G151" s="181">
        <v>350.0</v>
      </c>
      <c r="H151" s="138"/>
      <c r="I151" s="133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"/>
    </row>
    <row r="152" hidden="1">
      <c r="A152" s="156">
        <v>23.0</v>
      </c>
      <c r="B152" s="140" t="s">
        <v>389</v>
      </c>
      <c r="C152" s="156">
        <v>1022.0</v>
      </c>
      <c r="D152" s="140" t="s">
        <v>359</v>
      </c>
      <c r="E152" s="140" t="s">
        <v>390</v>
      </c>
      <c r="F152" s="138"/>
      <c r="G152" s="181">
        <v>35.0</v>
      </c>
      <c r="H152" s="138"/>
      <c r="I152" s="133"/>
      <c r="J152" s="134"/>
      <c r="K152" s="134"/>
      <c r="L152" s="134"/>
      <c r="M152" s="1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"/>
    </row>
    <row r="153" hidden="1">
      <c r="A153" s="156">
        <v>22.0</v>
      </c>
      <c r="B153" s="140" t="s">
        <v>333</v>
      </c>
      <c r="C153" s="156">
        <v>1933.0</v>
      </c>
      <c r="D153" s="140" t="s">
        <v>356</v>
      </c>
      <c r="E153" s="140" t="s">
        <v>391</v>
      </c>
      <c r="F153" s="138"/>
      <c r="G153" s="181">
        <v>350.0</v>
      </c>
      <c r="H153" s="138"/>
      <c r="I153" s="133"/>
      <c r="J153" s="134"/>
      <c r="K153" s="134"/>
      <c r="L153" s="134"/>
      <c r="M153" s="1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"/>
    </row>
    <row r="154" hidden="1">
      <c r="A154" s="156">
        <v>23.0</v>
      </c>
      <c r="B154" s="140" t="s">
        <v>392</v>
      </c>
      <c r="C154" s="156">
        <v>1027.0</v>
      </c>
      <c r="D154" s="140" t="s">
        <v>359</v>
      </c>
      <c r="E154" s="140" t="s">
        <v>393</v>
      </c>
      <c r="F154" s="138"/>
      <c r="G154" s="181">
        <v>40.0</v>
      </c>
      <c r="H154" s="138"/>
      <c r="I154" s="133"/>
      <c r="J154" s="134"/>
      <c r="K154" s="134"/>
      <c r="L154" s="134"/>
      <c r="M154" s="1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"/>
    </row>
    <row r="155" hidden="1">
      <c r="A155" s="156">
        <v>22.0</v>
      </c>
      <c r="B155" s="140" t="s">
        <v>339</v>
      </c>
      <c r="C155" s="156">
        <v>1957.0</v>
      </c>
      <c r="D155" s="140" t="s">
        <v>356</v>
      </c>
      <c r="E155" s="140" t="s">
        <v>394</v>
      </c>
      <c r="F155" s="138"/>
      <c r="G155" s="181">
        <v>350.0</v>
      </c>
      <c r="H155" s="138"/>
      <c r="I155" s="133"/>
      <c r="J155" s="134"/>
      <c r="K155" s="134"/>
      <c r="L155" s="134"/>
      <c r="M155" s="1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"/>
    </row>
    <row r="156" hidden="1">
      <c r="A156" s="156">
        <v>23.0</v>
      </c>
      <c r="B156" s="140" t="s">
        <v>395</v>
      </c>
      <c r="C156" s="156">
        <v>1002.0</v>
      </c>
      <c r="D156" s="140" t="s">
        <v>396</v>
      </c>
      <c r="E156" s="140" t="s">
        <v>397</v>
      </c>
      <c r="F156" s="138"/>
      <c r="G156" s="181">
        <v>40.0</v>
      </c>
      <c r="H156" s="138"/>
      <c r="I156" s="133"/>
      <c r="J156" s="134"/>
      <c r="K156" s="134"/>
      <c r="L156" s="134"/>
      <c r="M156" s="1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"/>
    </row>
    <row r="157" hidden="1">
      <c r="A157" s="156">
        <v>23.0</v>
      </c>
      <c r="B157" s="140" t="s">
        <v>398</v>
      </c>
      <c r="C157" s="156">
        <v>1032.0</v>
      </c>
      <c r="D157" s="140" t="s">
        <v>354</v>
      </c>
      <c r="E157" s="140" t="s">
        <v>399</v>
      </c>
      <c r="F157" s="138"/>
      <c r="G157" s="181">
        <v>190.0</v>
      </c>
      <c r="H157" s="138"/>
      <c r="I157" s="133"/>
      <c r="J157" s="134"/>
      <c r="K157" s="134"/>
      <c r="L157" s="134"/>
      <c r="M157" s="1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"/>
    </row>
    <row r="158">
      <c r="A158" s="138"/>
      <c r="B158" s="138"/>
      <c r="C158" s="138"/>
      <c r="D158" s="138"/>
      <c r="E158" s="138"/>
      <c r="F158" s="138"/>
      <c r="G158" s="182"/>
      <c r="H158" s="138"/>
      <c r="I158" s="133"/>
      <c r="J158" s="134"/>
      <c r="K158" s="134"/>
      <c r="L158" s="134"/>
      <c r="M158" s="1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"/>
    </row>
    <row r="159">
      <c r="A159" s="147">
        <v>3.0</v>
      </c>
      <c r="B159" s="174"/>
      <c r="C159" s="174"/>
      <c r="D159" s="174"/>
      <c r="E159" s="148" t="s">
        <v>400</v>
      </c>
      <c r="F159" s="147" t="s">
        <v>222</v>
      </c>
      <c r="G159" s="208">
        <v>12000.0</v>
      </c>
      <c r="H159" s="174"/>
      <c r="I159" s="133"/>
      <c r="J159" s="134"/>
      <c r="K159" s="134"/>
      <c r="L159" s="134"/>
      <c r="M159" s="1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"/>
    </row>
    <row r="160">
      <c r="A160" s="175" t="s">
        <v>214</v>
      </c>
      <c r="B160" s="175" t="s">
        <v>224</v>
      </c>
      <c r="C160" s="175" t="s">
        <v>225</v>
      </c>
      <c r="D160" s="175" t="s">
        <v>226</v>
      </c>
      <c r="E160" s="176" t="s">
        <v>401</v>
      </c>
      <c r="F160" s="176" t="s">
        <v>222</v>
      </c>
      <c r="G160" s="177">
        <f>SUM(G161:G180)</f>
        <v>9816.7</v>
      </c>
      <c r="H160" s="178">
        <f>G160/G159</f>
        <v>0.8180583333</v>
      </c>
      <c r="I160" s="133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"/>
    </row>
    <row r="161" hidden="1">
      <c r="A161" s="156">
        <v>36.0</v>
      </c>
      <c r="B161" s="140" t="s">
        <v>402</v>
      </c>
      <c r="C161" s="156">
        <v>1.0313687E7</v>
      </c>
      <c r="D161" s="207" t="s">
        <v>403</v>
      </c>
      <c r="E161" s="188" t="s">
        <v>404</v>
      </c>
      <c r="F161" s="138"/>
      <c r="G161" s="141">
        <v>153.84</v>
      </c>
      <c r="H161" s="138"/>
      <c r="I161" s="14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"/>
    </row>
    <row r="162" hidden="1">
      <c r="A162" s="156">
        <v>36.0</v>
      </c>
      <c r="B162" s="140" t="s">
        <v>272</v>
      </c>
      <c r="C162" s="156">
        <v>1.0316492E7</v>
      </c>
      <c r="D162" s="207" t="s">
        <v>403</v>
      </c>
      <c r="E162" s="188" t="s">
        <v>405</v>
      </c>
      <c r="F162" s="138"/>
      <c r="G162" s="141">
        <v>48.37</v>
      </c>
      <c r="H162" s="138"/>
      <c r="I162" s="14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"/>
    </row>
    <row r="163" hidden="1">
      <c r="A163" s="156">
        <v>36.0</v>
      </c>
      <c r="B163" s="140" t="s">
        <v>406</v>
      </c>
      <c r="C163" s="156" t="s">
        <v>407</v>
      </c>
      <c r="D163" s="207" t="s">
        <v>408</v>
      </c>
      <c r="E163" s="188" t="s">
        <v>409</v>
      </c>
      <c r="F163" s="138"/>
      <c r="G163" s="141">
        <v>425.78</v>
      </c>
      <c r="H163" s="138"/>
      <c r="I163" s="14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"/>
    </row>
    <row r="164" hidden="1">
      <c r="A164" s="156">
        <v>36.0</v>
      </c>
      <c r="B164" s="140" t="s">
        <v>285</v>
      </c>
      <c r="C164" s="156">
        <v>1.0320155E7</v>
      </c>
      <c r="D164" s="207" t="s">
        <v>403</v>
      </c>
      <c r="E164" s="188" t="s">
        <v>410</v>
      </c>
      <c r="F164" s="138"/>
      <c r="G164" s="141">
        <v>185.56</v>
      </c>
      <c r="H164" s="138"/>
      <c r="I164" s="14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"/>
    </row>
    <row r="165" hidden="1">
      <c r="A165" s="156">
        <v>39.0</v>
      </c>
      <c r="B165" s="140" t="s">
        <v>411</v>
      </c>
      <c r="C165" s="156">
        <v>755.0</v>
      </c>
      <c r="D165" s="207" t="s">
        <v>412</v>
      </c>
      <c r="E165" s="188" t="s">
        <v>413</v>
      </c>
      <c r="F165" s="138"/>
      <c r="G165" s="141">
        <v>2349.2</v>
      </c>
      <c r="H165" s="138"/>
      <c r="I165" s="14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"/>
    </row>
    <row r="166" hidden="1">
      <c r="A166" s="156">
        <v>33.0</v>
      </c>
      <c r="B166" s="140" t="s">
        <v>378</v>
      </c>
      <c r="C166" s="156" t="s">
        <v>414</v>
      </c>
      <c r="D166" s="140" t="s">
        <v>415</v>
      </c>
      <c r="E166" s="207" t="s">
        <v>416</v>
      </c>
      <c r="F166" s="138"/>
      <c r="G166" s="141">
        <v>680.0</v>
      </c>
      <c r="H166" s="138"/>
      <c r="I166" s="14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"/>
    </row>
    <row r="167" hidden="1">
      <c r="A167" s="156">
        <v>33.0</v>
      </c>
      <c r="B167" s="140" t="s">
        <v>417</v>
      </c>
      <c r="C167" s="156" t="s">
        <v>418</v>
      </c>
      <c r="D167" s="207" t="s">
        <v>419</v>
      </c>
      <c r="E167" s="209" t="s">
        <v>420</v>
      </c>
      <c r="F167" s="138"/>
      <c r="G167" s="141">
        <v>549.0</v>
      </c>
      <c r="H167" s="138"/>
      <c r="I167" s="14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"/>
    </row>
    <row r="168" hidden="1">
      <c r="A168" s="156">
        <v>33.0</v>
      </c>
      <c r="B168" s="140" t="s">
        <v>417</v>
      </c>
      <c r="C168" s="156">
        <v>22438.0</v>
      </c>
      <c r="D168" s="140" t="s">
        <v>421</v>
      </c>
      <c r="E168" s="207" t="s">
        <v>422</v>
      </c>
      <c r="F168" s="138"/>
      <c r="G168" s="141">
        <v>1750.7</v>
      </c>
      <c r="H168" s="138"/>
      <c r="I168" s="14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"/>
    </row>
    <row r="169" hidden="1">
      <c r="A169" s="156">
        <v>33.0</v>
      </c>
      <c r="B169" s="140" t="s">
        <v>423</v>
      </c>
      <c r="C169" s="156">
        <v>1.0018194E7</v>
      </c>
      <c r="D169" s="37" t="s">
        <v>424</v>
      </c>
      <c r="E169" s="207" t="s">
        <v>425</v>
      </c>
      <c r="F169" s="138"/>
      <c r="G169" s="141">
        <v>880.0</v>
      </c>
      <c r="H169" s="138"/>
      <c r="I169" s="14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"/>
    </row>
    <row r="170" hidden="1">
      <c r="A170" s="156">
        <v>33.0</v>
      </c>
      <c r="B170" s="140" t="s">
        <v>426</v>
      </c>
      <c r="C170" s="156">
        <v>1002.0</v>
      </c>
      <c r="D170" s="37" t="s">
        <v>427</v>
      </c>
      <c r="E170" s="207" t="s">
        <v>428</v>
      </c>
      <c r="F170" s="138"/>
      <c r="G170" s="141">
        <v>350.0</v>
      </c>
      <c r="H170" s="138"/>
      <c r="I170" s="14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"/>
    </row>
    <row r="171" hidden="1">
      <c r="A171" s="156">
        <v>33.0</v>
      </c>
      <c r="B171" s="140" t="s">
        <v>429</v>
      </c>
      <c r="C171" s="156">
        <v>21501.0</v>
      </c>
      <c r="D171" s="37" t="s">
        <v>430</v>
      </c>
      <c r="E171" s="207" t="s">
        <v>431</v>
      </c>
      <c r="F171" s="138"/>
      <c r="G171" s="141">
        <v>964.54</v>
      </c>
      <c r="H171" s="138"/>
      <c r="I171" s="14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"/>
    </row>
    <row r="172" hidden="1">
      <c r="A172" s="156">
        <v>33.0</v>
      </c>
      <c r="B172" s="140" t="s">
        <v>429</v>
      </c>
      <c r="C172" s="156">
        <v>21502.0</v>
      </c>
      <c r="D172" s="37" t="s">
        <v>430</v>
      </c>
      <c r="E172" s="207" t="s">
        <v>432</v>
      </c>
      <c r="F172" s="138"/>
      <c r="G172" s="141">
        <v>495.0</v>
      </c>
      <c r="H172" s="138"/>
      <c r="I172" s="14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"/>
    </row>
    <row r="173" hidden="1">
      <c r="A173" s="156">
        <v>33.0</v>
      </c>
      <c r="B173" s="140" t="s">
        <v>429</v>
      </c>
      <c r="C173" s="156">
        <v>21503.0</v>
      </c>
      <c r="D173" s="37" t="s">
        <v>430</v>
      </c>
      <c r="E173" s="37" t="s">
        <v>433</v>
      </c>
      <c r="F173" s="138"/>
      <c r="G173" s="141">
        <v>457.8</v>
      </c>
      <c r="H173" s="138"/>
      <c r="I173" s="14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"/>
    </row>
    <row r="174" hidden="1">
      <c r="A174" s="156">
        <v>32.0</v>
      </c>
      <c r="B174" s="140" t="s">
        <v>389</v>
      </c>
      <c r="C174" s="156">
        <v>1.1154471E7</v>
      </c>
      <c r="D174" s="37" t="s">
        <v>434</v>
      </c>
      <c r="E174" s="210" t="s">
        <v>435</v>
      </c>
      <c r="F174" s="138"/>
      <c r="G174" s="141">
        <v>200.01</v>
      </c>
      <c r="H174" s="138"/>
      <c r="I174" s="14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"/>
    </row>
    <row r="175" hidden="1">
      <c r="A175" s="156">
        <v>36.0</v>
      </c>
      <c r="B175" s="140" t="s">
        <v>436</v>
      </c>
      <c r="C175" s="156">
        <v>1.033538E7</v>
      </c>
      <c r="D175" s="37" t="s">
        <v>403</v>
      </c>
      <c r="E175" s="207" t="s">
        <v>437</v>
      </c>
      <c r="F175" s="138"/>
      <c r="G175" s="141">
        <v>237.9</v>
      </c>
      <c r="H175" s="138"/>
      <c r="I175" s="144"/>
      <c r="J175" s="206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"/>
    </row>
    <row r="176" hidden="1">
      <c r="A176" s="180">
        <v>33.0</v>
      </c>
      <c r="B176" s="140" t="s">
        <v>438</v>
      </c>
      <c r="C176" s="156">
        <v>1197.0</v>
      </c>
      <c r="D176" s="140" t="s">
        <v>351</v>
      </c>
      <c r="E176" s="207" t="s">
        <v>439</v>
      </c>
      <c r="F176" s="138"/>
      <c r="G176" s="141">
        <v>89.0</v>
      </c>
      <c r="H176" s="138"/>
      <c r="I176" s="144"/>
      <c r="J176" s="206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"/>
    </row>
    <row r="177" hidden="1">
      <c r="A177" s="138"/>
      <c r="B177" s="138"/>
      <c r="C177" s="138"/>
      <c r="D177" s="138"/>
      <c r="E177" s="145"/>
      <c r="F177" s="138"/>
      <c r="G177" s="143"/>
      <c r="H177" s="138"/>
      <c r="I177" s="144"/>
      <c r="J177" s="206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"/>
    </row>
    <row r="178" hidden="1">
      <c r="A178" s="138"/>
      <c r="B178" s="138"/>
      <c r="C178" s="138"/>
      <c r="D178" s="138"/>
      <c r="E178" s="157"/>
      <c r="F178" s="145"/>
      <c r="G178" s="138"/>
      <c r="H178" s="138"/>
      <c r="I178" s="144"/>
      <c r="J178" s="206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"/>
    </row>
    <row r="179" hidden="1">
      <c r="A179" s="138"/>
      <c r="B179" s="138"/>
      <c r="C179" s="138"/>
      <c r="D179" s="138"/>
      <c r="E179" s="145"/>
      <c r="F179" s="145"/>
      <c r="G179" s="138"/>
      <c r="H179" s="138"/>
      <c r="I179" s="14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"/>
    </row>
    <row r="180" hidden="1">
      <c r="A180" s="138"/>
      <c r="B180" s="138"/>
      <c r="C180" s="138"/>
      <c r="D180" s="138"/>
      <c r="E180" s="157"/>
      <c r="F180" s="145"/>
      <c r="G180" s="145"/>
      <c r="H180" s="138"/>
      <c r="I180" s="14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"/>
    </row>
    <row r="181" hidden="1">
      <c r="A181" s="138"/>
      <c r="B181" s="138"/>
      <c r="C181" s="138"/>
      <c r="D181" s="138"/>
      <c r="E181" s="138"/>
      <c r="F181" s="138"/>
      <c r="G181" s="145"/>
      <c r="H181" s="138"/>
      <c r="I181" s="133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"/>
    </row>
    <row r="182" hidden="1">
      <c r="A182" s="138"/>
      <c r="B182" s="138"/>
      <c r="C182" s="138"/>
      <c r="D182" s="138"/>
      <c r="E182" s="138"/>
      <c r="F182" s="138"/>
      <c r="G182" s="145"/>
      <c r="H182" s="138"/>
      <c r="I182" s="133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"/>
    </row>
    <row r="183" hidden="1">
      <c r="A183" s="138"/>
      <c r="B183" s="138"/>
      <c r="C183" s="138"/>
      <c r="D183" s="138"/>
      <c r="E183" s="138"/>
      <c r="F183" s="138"/>
      <c r="G183" s="145"/>
      <c r="H183" s="138"/>
      <c r="I183" s="133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"/>
    </row>
    <row r="184">
      <c r="A184" s="211">
        <v>4.0</v>
      </c>
      <c r="B184" s="212"/>
      <c r="C184" s="212"/>
      <c r="D184" s="212"/>
      <c r="E184" s="213" t="s">
        <v>440</v>
      </c>
      <c r="F184" s="212"/>
      <c r="G184" s="214">
        <f>F25+F31+F38+F44</f>
        <v>46338</v>
      </c>
      <c r="H184" s="212"/>
      <c r="I184" s="133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"/>
    </row>
    <row r="185">
      <c r="A185" s="172"/>
      <c r="B185" s="215" t="s">
        <v>441</v>
      </c>
      <c r="C185" s="172"/>
      <c r="D185" s="172"/>
      <c r="E185" s="176" t="s">
        <v>442</v>
      </c>
      <c r="F185" s="172"/>
      <c r="G185" s="216">
        <f>G187+F206+F227+F231</f>
        <v>7443.2</v>
      </c>
      <c r="H185" s="172"/>
      <c r="I185" s="133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"/>
    </row>
    <row r="186">
      <c r="A186" s="212"/>
      <c r="B186" s="212"/>
      <c r="C186" s="212"/>
      <c r="D186" s="212"/>
      <c r="E186" s="213" t="s">
        <v>443</v>
      </c>
      <c r="F186" s="217">
        <f>F38</f>
        <v>7690</v>
      </c>
      <c r="G186" s="218"/>
      <c r="H186" s="219" t="s">
        <v>223</v>
      </c>
      <c r="I186" s="155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"/>
    </row>
    <row r="187">
      <c r="A187" s="172"/>
      <c r="B187" s="175" t="s">
        <v>224</v>
      </c>
      <c r="C187" s="175" t="s">
        <v>225</v>
      </c>
      <c r="D187" s="175" t="s">
        <v>226</v>
      </c>
      <c r="E187" s="176" t="s">
        <v>444</v>
      </c>
      <c r="F187" s="220">
        <f>SUM(F189:F204)</f>
        <v>0</v>
      </c>
      <c r="G187" s="220">
        <f>SUM(G188:G204)</f>
        <v>5543.2</v>
      </c>
      <c r="H187" s="178">
        <f>G187/F186</f>
        <v>0.7208322497</v>
      </c>
      <c r="I187" s="221"/>
      <c r="J187" s="222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"/>
    </row>
    <row r="188" hidden="1">
      <c r="A188" s="138"/>
      <c r="B188" s="140" t="s">
        <v>445</v>
      </c>
      <c r="C188" s="140" t="s">
        <v>446</v>
      </c>
      <c r="D188" s="140" t="s">
        <v>447</v>
      </c>
      <c r="E188" s="204" t="s">
        <v>448</v>
      </c>
      <c r="F188" s="138"/>
      <c r="G188" s="141">
        <v>50.0</v>
      </c>
      <c r="H188" s="223"/>
      <c r="I188" s="160" t="s">
        <v>201</v>
      </c>
      <c r="J188" s="162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"/>
    </row>
    <row r="189" hidden="1">
      <c r="A189" s="138"/>
      <c r="B189" s="140" t="s">
        <v>449</v>
      </c>
      <c r="C189" s="156">
        <v>60.0</v>
      </c>
      <c r="D189" s="207" t="s">
        <v>450</v>
      </c>
      <c r="E189" s="190" t="s">
        <v>451</v>
      </c>
      <c r="F189" s="138"/>
      <c r="G189" s="141">
        <v>915.0</v>
      </c>
      <c r="H189" s="223"/>
      <c r="I189" s="160" t="s">
        <v>201</v>
      </c>
      <c r="J189" s="162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"/>
    </row>
    <row r="190" hidden="1">
      <c r="A190" s="138"/>
      <c r="B190" s="140" t="s">
        <v>350</v>
      </c>
      <c r="C190" s="224">
        <v>45323.0</v>
      </c>
      <c r="D190" s="140" t="s">
        <v>452</v>
      </c>
      <c r="E190" s="190" t="s">
        <v>453</v>
      </c>
      <c r="F190" s="138"/>
      <c r="G190" s="141">
        <v>183.0</v>
      </c>
      <c r="H190" s="138"/>
      <c r="I190" s="160" t="s">
        <v>201</v>
      </c>
      <c r="J190" s="162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"/>
    </row>
    <row r="191" hidden="1">
      <c r="A191" s="138"/>
      <c r="B191" s="140" t="s">
        <v>454</v>
      </c>
      <c r="C191" s="225">
        <v>1445544.0</v>
      </c>
      <c r="D191" s="226" t="s">
        <v>455</v>
      </c>
      <c r="E191" s="227" t="s">
        <v>456</v>
      </c>
      <c r="F191" s="138"/>
      <c r="G191" s="181">
        <v>2949.4</v>
      </c>
      <c r="H191" s="138"/>
      <c r="I191" s="160" t="s">
        <v>201</v>
      </c>
      <c r="J191" s="162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"/>
    </row>
    <row r="192" hidden="1">
      <c r="A192" s="138"/>
      <c r="B192" s="140" t="s">
        <v>255</v>
      </c>
      <c r="C192" s="156">
        <v>1002.0</v>
      </c>
      <c r="D192" s="140" t="s">
        <v>457</v>
      </c>
      <c r="E192" s="228" t="s">
        <v>458</v>
      </c>
      <c r="F192" s="138"/>
      <c r="G192" s="141">
        <v>270.0</v>
      </c>
      <c r="H192" s="138"/>
      <c r="I192" s="160" t="s">
        <v>201</v>
      </c>
      <c r="J192" s="162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"/>
    </row>
    <row r="193" hidden="1">
      <c r="A193" s="138"/>
      <c r="B193" s="140" t="s">
        <v>459</v>
      </c>
      <c r="C193" s="156">
        <v>202240.0</v>
      </c>
      <c r="D193" s="140" t="s">
        <v>460</v>
      </c>
      <c r="E193" s="229" t="s">
        <v>461</v>
      </c>
      <c r="F193" s="138"/>
      <c r="G193" s="141">
        <v>384.0</v>
      </c>
      <c r="H193" s="138"/>
      <c r="I193" s="160" t="s">
        <v>201</v>
      </c>
      <c r="J193" s="162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"/>
    </row>
    <row r="194" hidden="1">
      <c r="A194" s="138"/>
      <c r="B194" s="140" t="s">
        <v>459</v>
      </c>
      <c r="C194" s="230">
        <v>45352.0</v>
      </c>
      <c r="D194" s="140" t="s">
        <v>462</v>
      </c>
      <c r="E194" s="190" t="s">
        <v>463</v>
      </c>
      <c r="F194" s="138"/>
      <c r="G194" s="141">
        <v>791.8</v>
      </c>
      <c r="H194" s="138"/>
      <c r="I194" s="160" t="s">
        <v>201</v>
      </c>
      <c r="J194" s="162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"/>
    </row>
    <row r="195" hidden="1">
      <c r="A195" s="138"/>
      <c r="B195" s="138"/>
      <c r="C195" s="138"/>
      <c r="D195" s="138"/>
      <c r="E195" s="157"/>
      <c r="F195" s="138"/>
      <c r="G195" s="143"/>
      <c r="H195" s="138"/>
      <c r="I195" s="138"/>
      <c r="J195" s="162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"/>
    </row>
    <row r="196" hidden="1">
      <c r="A196" s="138"/>
      <c r="B196" s="231"/>
      <c r="C196" s="138"/>
      <c r="D196" s="138"/>
      <c r="E196" s="138"/>
      <c r="F196" s="138"/>
      <c r="G196" s="141">
        <f t="shared" ref="G196:G204" si="5">F196*0.9</f>
        <v>0</v>
      </c>
      <c r="H196" s="138"/>
      <c r="I196" s="138"/>
      <c r="J196" s="162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"/>
    </row>
    <row r="197" hidden="1">
      <c r="A197" s="138"/>
      <c r="B197" s="138"/>
      <c r="C197" s="138"/>
      <c r="D197" s="138"/>
      <c r="E197" s="37"/>
      <c r="F197" s="138"/>
      <c r="G197" s="141">
        <f t="shared" si="5"/>
        <v>0</v>
      </c>
      <c r="H197" s="138"/>
      <c r="I197" s="138"/>
      <c r="J197" s="162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"/>
    </row>
    <row r="198" hidden="1">
      <c r="A198" s="138"/>
      <c r="B198" s="138"/>
      <c r="C198" s="138"/>
      <c r="D198" s="138"/>
      <c r="E198" s="37"/>
      <c r="F198" s="138"/>
      <c r="G198" s="141">
        <f t="shared" si="5"/>
        <v>0</v>
      </c>
      <c r="H198" s="138"/>
      <c r="I198" s="138"/>
      <c r="J198" s="162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"/>
    </row>
    <row r="199" hidden="1">
      <c r="A199" s="138"/>
      <c r="B199" s="138"/>
      <c r="C199" s="138"/>
      <c r="D199" s="138"/>
      <c r="E199" s="138"/>
      <c r="F199" s="145"/>
      <c r="G199" s="141">
        <f t="shared" si="5"/>
        <v>0</v>
      </c>
      <c r="H199" s="138"/>
      <c r="I199" s="138"/>
      <c r="J199" s="162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"/>
    </row>
    <row r="200" hidden="1">
      <c r="A200" s="138"/>
      <c r="B200" s="138"/>
      <c r="C200" s="138"/>
      <c r="D200" s="138"/>
      <c r="E200" s="138"/>
      <c r="F200" s="145"/>
      <c r="G200" s="141">
        <f t="shared" si="5"/>
        <v>0</v>
      </c>
      <c r="H200" s="138"/>
      <c r="I200" s="138"/>
      <c r="J200" s="162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"/>
    </row>
    <row r="201" hidden="1">
      <c r="A201" s="138"/>
      <c r="B201" s="138"/>
      <c r="C201" s="138"/>
      <c r="D201" s="138"/>
      <c r="E201" s="138"/>
      <c r="F201" s="145"/>
      <c r="G201" s="141">
        <f t="shared" si="5"/>
        <v>0</v>
      </c>
      <c r="H201" s="138"/>
      <c r="I201" s="138"/>
      <c r="J201" s="162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"/>
    </row>
    <row r="202" hidden="1">
      <c r="A202" s="138"/>
      <c r="B202" s="138"/>
      <c r="C202" s="138"/>
      <c r="D202" s="138"/>
      <c r="E202" s="138"/>
      <c r="F202" s="145"/>
      <c r="G202" s="141">
        <f t="shared" si="5"/>
        <v>0</v>
      </c>
      <c r="H202" s="138"/>
      <c r="I202" s="138"/>
      <c r="J202" s="162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"/>
    </row>
    <row r="203" hidden="1">
      <c r="A203" s="138"/>
      <c r="B203" s="138"/>
      <c r="C203" s="138"/>
      <c r="D203" s="138"/>
      <c r="E203" s="138"/>
      <c r="F203" s="145"/>
      <c r="G203" s="141">
        <f t="shared" si="5"/>
        <v>0</v>
      </c>
      <c r="H203" s="138"/>
      <c r="I203" s="138"/>
      <c r="J203" s="162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"/>
    </row>
    <row r="204" hidden="1">
      <c r="A204" s="140" t="s">
        <v>464</v>
      </c>
      <c r="B204" s="138"/>
      <c r="C204" s="138"/>
      <c r="D204" s="138"/>
      <c r="E204" s="138"/>
      <c r="F204" s="145"/>
      <c r="G204" s="141">
        <f t="shared" si="5"/>
        <v>0</v>
      </c>
      <c r="H204" s="138"/>
      <c r="I204" s="138"/>
      <c r="J204" s="162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"/>
    </row>
    <row r="205">
      <c r="A205" s="212"/>
      <c r="B205" s="212"/>
      <c r="C205" s="212"/>
      <c r="D205" s="212"/>
      <c r="E205" s="213" t="s">
        <v>465</v>
      </c>
      <c r="F205" s="232" t="s">
        <v>222</v>
      </c>
      <c r="G205" s="233">
        <f>F25</f>
        <v>30000</v>
      </c>
      <c r="H205" s="219" t="s">
        <v>223</v>
      </c>
      <c r="I205" s="2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"/>
    </row>
    <row r="206">
      <c r="A206" s="172"/>
      <c r="B206" s="175" t="s">
        <v>224</v>
      </c>
      <c r="C206" s="175" t="s">
        <v>225</v>
      </c>
      <c r="D206" s="175" t="s">
        <v>226</v>
      </c>
      <c r="E206" s="176" t="s">
        <v>466</v>
      </c>
      <c r="F206" s="176">
        <f t="shared" ref="F206:G206" si="6">SUM(F207:F225)</f>
        <v>0</v>
      </c>
      <c r="G206" s="220">
        <f t="shared" si="6"/>
        <v>195</v>
      </c>
      <c r="H206" s="220">
        <f>100-G205/G206</f>
        <v>-53.84615385</v>
      </c>
      <c r="I206" s="133"/>
      <c r="J206" s="222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"/>
    </row>
    <row r="207" hidden="1">
      <c r="A207" s="138"/>
      <c r="B207" s="140" t="s">
        <v>467</v>
      </c>
      <c r="C207" s="156">
        <v>191914.0</v>
      </c>
      <c r="D207" s="140" t="s">
        <v>468</v>
      </c>
      <c r="E207" s="140" t="s">
        <v>469</v>
      </c>
      <c r="F207" s="138"/>
      <c r="G207" s="141">
        <v>195.0</v>
      </c>
      <c r="H207" s="235" t="s">
        <v>194</v>
      </c>
      <c r="I207" s="133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"/>
    </row>
    <row r="208" hidden="1">
      <c r="A208" s="138"/>
      <c r="B208" s="138"/>
      <c r="C208" s="138"/>
      <c r="D208" s="138"/>
      <c r="E208" s="138"/>
      <c r="F208" s="138"/>
      <c r="G208" s="140" t="s">
        <v>194</v>
      </c>
      <c r="H208" s="235" t="s">
        <v>194</v>
      </c>
      <c r="I208" s="133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"/>
    </row>
    <row r="209" hidden="1">
      <c r="A209" s="138"/>
      <c r="B209" s="138"/>
      <c r="C209" s="138"/>
      <c r="D209" s="138"/>
      <c r="E209" s="138"/>
      <c r="F209" s="138"/>
      <c r="G209" s="140" t="s">
        <v>194</v>
      </c>
      <c r="H209" s="235" t="s">
        <v>194</v>
      </c>
      <c r="I209" s="133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"/>
    </row>
    <row r="210" hidden="1">
      <c r="A210" s="138"/>
      <c r="B210" s="138"/>
      <c r="C210" s="138"/>
      <c r="D210" s="138"/>
      <c r="E210" s="138"/>
      <c r="F210" s="138"/>
      <c r="G210" s="140" t="s">
        <v>194</v>
      </c>
      <c r="H210" s="235" t="s">
        <v>194</v>
      </c>
      <c r="I210" s="133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"/>
    </row>
    <row r="211" hidden="1">
      <c r="A211" s="138"/>
      <c r="B211" s="138"/>
      <c r="C211" s="138"/>
      <c r="D211" s="138"/>
      <c r="E211" s="138"/>
      <c r="F211" s="138"/>
      <c r="G211" s="140" t="s">
        <v>194</v>
      </c>
      <c r="H211" s="235" t="s">
        <v>194</v>
      </c>
      <c r="I211" s="133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"/>
    </row>
    <row r="212" hidden="1">
      <c r="A212" s="138"/>
      <c r="B212" s="138"/>
      <c r="C212" s="138"/>
      <c r="D212" s="138"/>
      <c r="E212" s="138"/>
      <c r="F212" s="138"/>
      <c r="G212" s="140" t="s">
        <v>194</v>
      </c>
      <c r="H212" s="235" t="s">
        <v>194</v>
      </c>
      <c r="I212" s="133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"/>
    </row>
    <row r="213" hidden="1">
      <c r="A213" s="138"/>
      <c r="B213" s="138"/>
      <c r="C213" s="138"/>
      <c r="D213" s="138"/>
      <c r="E213" s="138"/>
      <c r="F213" s="138"/>
      <c r="G213" s="140" t="s">
        <v>194</v>
      </c>
      <c r="H213" s="235" t="s">
        <v>194</v>
      </c>
      <c r="I213" s="133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"/>
    </row>
    <row r="214" hidden="1">
      <c r="A214" s="138"/>
      <c r="B214" s="138"/>
      <c r="C214" s="138"/>
      <c r="D214" s="138"/>
      <c r="E214" s="138"/>
      <c r="F214" s="138"/>
      <c r="G214" s="140" t="s">
        <v>194</v>
      </c>
      <c r="H214" s="235" t="s">
        <v>194</v>
      </c>
      <c r="I214" s="133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"/>
    </row>
    <row r="215" hidden="1">
      <c r="A215" s="138"/>
      <c r="B215" s="138"/>
      <c r="C215" s="138"/>
      <c r="D215" s="138"/>
      <c r="E215" s="138"/>
      <c r="F215" s="138"/>
      <c r="G215" s="140" t="s">
        <v>194</v>
      </c>
      <c r="H215" s="235" t="s">
        <v>194</v>
      </c>
      <c r="I215" s="133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"/>
    </row>
    <row r="216" hidden="1">
      <c r="A216" s="138"/>
      <c r="B216" s="138"/>
      <c r="C216" s="138"/>
      <c r="D216" s="138"/>
      <c r="E216" s="138"/>
      <c r="F216" s="138"/>
      <c r="G216" s="140" t="s">
        <v>194</v>
      </c>
      <c r="H216" s="235" t="s">
        <v>194</v>
      </c>
      <c r="I216" s="133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"/>
    </row>
    <row r="217" hidden="1">
      <c r="A217" s="138"/>
      <c r="B217" s="138"/>
      <c r="C217" s="138"/>
      <c r="D217" s="138"/>
      <c r="E217" s="138"/>
      <c r="F217" s="138"/>
      <c r="G217" s="140" t="s">
        <v>194</v>
      </c>
      <c r="H217" s="235" t="s">
        <v>194</v>
      </c>
      <c r="I217" s="133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"/>
    </row>
    <row r="218" hidden="1">
      <c r="A218" s="138"/>
      <c r="B218" s="138"/>
      <c r="C218" s="138"/>
      <c r="D218" s="138"/>
      <c r="E218" s="138"/>
      <c r="F218" s="138"/>
      <c r="G218" s="140" t="s">
        <v>194</v>
      </c>
      <c r="H218" s="235" t="s">
        <v>194</v>
      </c>
      <c r="I218" s="133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"/>
    </row>
    <row r="219" hidden="1">
      <c r="A219" s="138"/>
      <c r="B219" s="138"/>
      <c r="C219" s="138"/>
      <c r="D219" s="138"/>
      <c r="E219" s="138"/>
      <c r="F219" s="138"/>
      <c r="G219" s="140" t="s">
        <v>194</v>
      </c>
      <c r="H219" s="235" t="s">
        <v>194</v>
      </c>
      <c r="I219" s="133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"/>
    </row>
    <row r="220" hidden="1">
      <c r="A220" s="138"/>
      <c r="B220" s="138"/>
      <c r="C220" s="138"/>
      <c r="D220" s="138"/>
      <c r="E220" s="138"/>
      <c r="F220" s="138"/>
      <c r="G220" s="140" t="s">
        <v>194</v>
      </c>
      <c r="H220" s="235" t="s">
        <v>194</v>
      </c>
      <c r="I220" s="133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"/>
    </row>
    <row r="221" hidden="1">
      <c r="A221" s="138"/>
      <c r="B221" s="138"/>
      <c r="C221" s="138"/>
      <c r="D221" s="138"/>
      <c r="E221" s="138"/>
      <c r="F221" s="138"/>
      <c r="G221" s="140" t="s">
        <v>194</v>
      </c>
      <c r="H221" s="235" t="s">
        <v>194</v>
      </c>
      <c r="I221" s="133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"/>
    </row>
    <row r="222" hidden="1">
      <c r="A222" s="138"/>
      <c r="B222" s="138"/>
      <c r="C222" s="138"/>
      <c r="D222" s="138"/>
      <c r="E222" s="138"/>
      <c r="F222" s="138"/>
      <c r="G222" s="140" t="s">
        <v>194</v>
      </c>
      <c r="H222" s="235" t="s">
        <v>194</v>
      </c>
      <c r="I222" s="133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"/>
    </row>
    <row r="223" hidden="1">
      <c r="A223" s="138"/>
      <c r="B223" s="138"/>
      <c r="C223" s="138"/>
      <c r="D223" s="138"/>
      <c r="E223" s="138"/>
      <c r="F223" s="138"/>
      <c r="G223" s="140" t="s">
        <v>194</v>
      </c>
      <c r="H223" s="235" t="s">
        <v>194</v>
      </c>
      <c r="I223" s="133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"/>
    </row>
    <row r="224" hidden="1">
      <c r="A224" s="138"/>
      <c r="B224" s="138"/>
      <c r="C224" s="138"/>
      <c r="D224" s="138"/>
      <c r="E224" s="138"/>
      <c r="F224" s="138"/>
      <c r="G224" s="140" t="s">
        <v>194</v>
      </c>
      <c r="H224" s="235" t="s">
        <v>194</v>
      </c>
      <c r="I224" s="133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"/>
    </row>
    <row r="225" hidden="1">
      <c r="A225" s="140" t="s">
        <v>464</v>
      </c>
      <c r="B225" s="138"/>
      <c r="C225" s="138"/>
      <c r="D225" s="138"/>
      <c r="E225" s="138"/>
      <c r="F225" s="138"/>
      <c r="G225" s="140" t="s">
        <v>194</v>
      </c>
      <c r="H225" s="235" t="s">
        <v>194</v>
      </c>
      <c r="I225" s="133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"/>
    </row>
    <row r="226">
      <c r="A226" s="212"/>
      <c r="B226" s="212"/>
      <c r="C226" s="212"/>
      <c r="D226" s="232" t="s">
        <v>470</v>
      </c>
      <c r="E226" s="213" t="s">
        <v>471</v>
      </c>
      <c r="F226" s="232" t="s">
        <v>222</v>
      </c>
      <c r="G226" s="217">
        <f>F31</f>
        <v>973</v>
      </c>
      <c r="H226" s="219" t="s">
        <v>223</v>
      </c>
      <c r="I226" s="133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"/>
    </row>
    <row r="227">
      <c r="A227" s="172"/>
      <c r="B227" s="175" t="s">
        <v>224</v>
      </c>
      <c r="C227" s="175" t="s">
        <v>225</v>
      </c>
      <c r="D227" s="175" t="s">
        <v>226</v>
      </c>
      <c r="E227" s="176" t="s">
        <v>472</v>
      </c>
      <c r="F227" s="220">
        <f t="shared" ref="F227:G227" si="7">SUM(F228:F229)</f>
        <v>1900</v>
      </c>
      <c r="G227" s="220">
        <f t="shared" si="7"/>
        <v>1900</v>
      </c>
      <c r="H227" s="178">
        <f>F227/G226</f>
        <v>1.952723535</v>
      </c>
      <c r="I227" s="236"/>
      <c r="J227" s="222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"/>
    </row>
    <row r="228">
      <c r="A228" s="138"/>
      <c r="B228" s="140" t="s">
        <v>473</v>
      </c>
      <c r="C228" s="140" t="s">
        <v>474</v>
      </c>
      <c r="D228" s="237" t="s">
        <v>475</v>
      </c>
      <c r="E228" s="140" t="s">
        <v>476</v>
      </c>
      <c r="F228" s="156">
        <v>1900.0</v>
      </c>
      <c r="G228" s="141">
        <v>1900.0</v>
      </c>
      <c r="H228" s="235" t="s">
        <v>194</v>
      </c>
      <c r="I228" s="160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"/>
    </row>
    <row r="229">
      <c r="A229" s="138"/>
      <c r="B229" s="138"/>
      <c r="C229" s="138"/>
      <c r="D229" s="238"/>
      <c r="E229" s="37"/>
      <c r="F229" s="138"/>
      <c r="G229" s="141">
        <f>F229*0.9</f>
        <v>0</v>
      </c>
      <c r="H229" s="235" t="s">
        <v>194</v>
      </c>
      <c r="I229" s="133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"/>
    </row>
    <row r="230">
      <c r="A230" s="212"/>
      <c r="B230" s="212"/>
      <c r="C230" s="212"/>
      <c r="D230" s="232" t="s">
        <v>477</v>
      </c>
      <c r="E230" s="213" t="s">
        <v>478</v>
      </c>
      <c r="F230" s="232" t="s">
        <v>222</v>
      </c>
      <c r="G230" s="232">
        <f>F44</f>
        <v>7675</v>
      </c>
      <c r="H230" s="219" t="s">
        <v>223</v>
      </c>
      <c r="I230" s="158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"/>
    </row>
    <row r="231">
      <c r="A231" s="172"/>
      <c r="B231" s="175" t="s">
        <v>224</v>
      </c>
      <c r="C231" s="175" t="s">
        <v>225</v>
      </c>
      <c r="D231" s="175" t="s">
        <v>226</v>
      </c>
      <c r="E231" s="176" t="s">
        <v>479</v>
      </c>
      <c r="F231" s="220">
        <f t="shared" ref="F231:G231" si="8">SUM(F232:F251)</f>
        <v>0</v>
      </c>
      <c r="G231" s="220">
        <f t="shared" si="8"/>
        <v>7679.75</v>
      </c>
      <c r="H231" s="239">
        <f>G231/G230</f>
        <v>1.000618893</v>
      </c>
      <c r="I231" s="166"/>
      <c r="J231" s="240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"/>
    </row>
    <row r="232" hidden="1">
      <c r="A232" s="138"/>
      <c r="B232" s="156" t="s">
        <v>480</v>
      </c>
      <c r="C232" s="156">
        <v>1759.0</v>
      </c>
      <c r="D232" s="190" t="s">
        <v>481</v>
      </c>
      <c r="E232" s="210" t="s">
        <v>482</v>
      </c>
      <c r="F232" s="182"/>
      <c r="G232" s="181">
        <v>872.0</v>
      </c>
      <c r="H232" s="201"/>
      <c r="I232" s="157" t="s">
        <v>483</v>
      </c>
      <c r="J232" s="162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"/>
    </row>
    <row r="233" hidden="1">
      <c r="A233" s="138"/>
      <c r="B233" s="156" t="s">
        <v>484</v>
      </c>
      <c r="C233" s="191">
        <v>2495.0</v>
      </c>
      <c r="D233" s="190" t="s">
        <v>485</v>
      </c>
      <c r="E233" s="168" t="s">
        <v>486</v>
      </c>
      <c r="F233" s="143"/>
      <c r="G233" s="181">
        <v>191.8</v>
      </c>
      <c r="H233" s="201"/>
      <c r="I233" s="157" t="s">
        <v>483</v>
      </c>
      <c r="J233" s="162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"/>
    </row>
    <row r="234" hidden="1">
      <c r="A234" s="138"/>
      <c r="B234" s="156" t="s">
        <v>487</v>
      </c>
      <c r="C234" s="191">
        <v>24049.0</v>
      </c>
      <c r="D234" s="190" t="s">
        <v>488</v>
      </c>
      <c r="E234" s="168" t="s">
        <v>489</v>
      </c>
      <c r="F234" s="143"/>
      <c r="G234" s="181">
        <v>184.1</v>
      </c>
      <c r="H234" s="201"/>
      <c r="I234" s="157" t="s">
        <v>483</v>
      </c>
      <c r="J234" s="162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"/>
    </row>
    <row r="235" hidden="1">
      <c r="A235" s="138"/>
      <c r="B235" s="156" t="s">
        <v>490</v>
      </c>
      <c r="C235" s="191">
        <v>2024138.0</v>
      </c>
      <c r="D235" s="190" t="s">
        <v>491</v>
      </c>
      <c r="E235" s="168" t="s">
        <v>492</v>
      </c>
      <c r="F235" s="143"/>
      <c r="G235" s="181">
        <v>256.0</v>
      </c>
      <c r="H235" s="201"/>
      <c r="I235" s="157" t="s">
        <v>483</v>
      </c>
      <c r="J235" s="162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"/>
    </row>
    <row r="236" hidden="1">
      <c r="A236" s="138"/>
      <c r="B236" s="156" t="s">
        <v>493</v>
      </c>
      <c r="C236" s="241">
        <v>45315.0</v>
      </c>
      <c r="D236" s="190" t="s">
        <v>494</v>
      </c>
      <c r="E236" s="168" t="s">
        <v>495</v>
      </c>
      <c r="F236" s="143"/>
      <c r="G236" s="181">
        <v>400.0</v>
      </c>
      <c r="H236" s="201"/>
      <c r="I236" s="157" t="s">
        <v>496</v>
      </c>
      <c r="J236" s="162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"/>
    </row>
    <row r="237" hidden="1">
      <c r="A237" s="138"/>
      <c r="B237" s="156" t="s">
        <v>497</v>
      </c>
      <c r="C237" s="156" t="s">
        <v>498</v>
      </c>
      <c r="D237" s="190" t="s">
        <v>462</v>
      </c>
      <c r="E237" s="188" t="s">
        <v>499</v>
      </c>
      <c r="F237" s="182"/>
      <c r="G237" s="181">
        <v>852.8</v>
      </c>
      <c r="H237" s="138"/>
      <c r="I237" s="157" t="s">
        <v>483</v>
      </c>
      <c r="J237" s="162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"/>
    </row>
    <row r="238" hidden="1">
      <c r="A238" s="138"/>
      <c r="B238" s="156" t="s">
        <v>301</v>
      </c>
      <c r="C238" s="156">
        <v>2408452.0</v>
      </c>
      <c r="D238" s="140" t="s">
        <v>500</v>
      </c>
      <c r="E238" s="168" t="s">
        <v>501</v>
      </c>
      <c r="F238" s="143"/>
      <c r="G238" s="181">
        <v>952.0</v>
      </c>
      <c r="H238" s="138"/>
      <c r="I238" s="157" t="s">
        <v>483</v>
      </c>
      <c r="J238" s="162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"/>
    </row>
    <row r="239" hidden="1">
      <c r="A239" s="138"/>
      <c r="B239" s="156" t="s">
        <v>378</v>
      </c>
      <c r="C239" s="191">
        <v>1829.0</v>
      </c>
      <c r="D239" s="190" t="s">
        <v>481</v>
      </c>
      <c r="E239" s="168" t="s">
        <v>492</v>
      </c>
      <c r="F239" s="143"/>
      <c r="G239" s="181">
        <v>220.05</v>
      </c>
      <c r="H239" s="138"/>
      <c r="I239" s="157" t="s">
        <v>483</v>
      </c>
      <c r="J239" s="162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"/>
    </row>
    <row r="240" hidden="1">
      <c r="A240" s="138"/>
      <c r="B240" s="156" t="s">
        <v>502</v>
      </c>
      <c r="C240" s="156">
        <v>2.0240682E7</v>
      </c>
      <c r="D240" s="190" t="s">
        <v>503</v>
      </c>
      <c r="E240" s="168" t="s">
        <v>504</v>
      </c>
      <c r="F240" s="143"/>
      <c r="G240" s="181">
        <v>2025.0</v>
      </c>
      <c r="H240" s="138"/>
      <c r="I240" s="1" t="s">
        <v>496</v>
      </c>
      <c r="J240" s="162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"/>
    </row>
    <row r="241" hidden="1">
      <c r="A241" s="138"/>
      <c r="B241" s="156" t="s">
        <v>335</v>
      </c>
      <c r="C241" s="156">
        <v>202425.0</v>
      </c>
      <c r="D241" s="190" t="s">
        <v>505</v>
      </c>
      <c r="E241" s="242" t="s">
        <v>506</v>
      </c>
      <c r="F241" s="182"/>
      <c r="G241" s="181">
        <v>1726.0</v>
      </c>
      <c r="H241" s="138"/>
      <c r="I241" s="1" t="s">
        <v>496</v>
      </c>
      <c r="J241" s="162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"/>
    </row>
    <row r="242" hidden="1">
      <c r="A242" s="138"/>
      <c r="B242" s="138"/>
      <c r="C242" s="138"/>
      <c r="D242" s="138"/>
      <c r="E242" s="169"/>
      <c r="F242" s="143"/>
      <c r="G242" s="182"/>
      <c r="H242" s="201"/>
      <c r="I242" s="157"/>
      <c r="J242" s="162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"/>
    </row>
    <row r="243" hidden="1">
      <c r="A243" s="138"/>
      <c r="B243" s="138"/>
      <c r="C243" s="138"/>
      <c r="D243" s="138"/>
      <c r="E243" s="145"/>
      <c r="F243" s="143"/>
      <c r="G243" s="182"/>
      <c r="H243" s="138"/>
      <c r="I243" s="166"/>
      <c r="J243" s="162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"/>
    </row>
    <row r="244" hidden="1">
      <c r="A244" s="138"/>
      <c r="B244" s="138"/>
      <c r="C244" s="138"/>
      <c r="D244" s="138"/>
      <c r="E244" s="145"/>
      <c r="F244" s="143"/>
      <c r="G244" s="182"/>
      <c r="H244" s="138"/>
      <c r="I244" s="166"/>
      <c r="J244" s="162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"/>
    </row>
    <row r="245" hidden="1">
      <c r="A245" s="138"/>
      <c r="B245" s="138"/>
      <c r="C245" s="138"/>
      <c r="D245" s="37"/>
      <c r="E245" s="169"/>
      <c r="F245" s="182"/>
      <c r="G245" s="182"/>
      <c r="H245" s="201"/>
      <c r="I245" s="157"/>
      <c r="J245" s="162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"/>
    </row>
    <row r="246" hidden="1">
      <c r="A246" s="138"/>
      <c r="B246" s="138"/>
      <c r="C246" s="138"/>
      <c r="D246" s="138"/>
      <c r="E246" s="37"/>
      <c r="F246" s="143"/>
      <c r="G246" s="182"/>
      <c r="H246" s="138"/>
      <c r="I246" s="157"/>
      <c r="J246" s="162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"/>
    </row>
    <row r="247" hidden="1">
      <c r="A247" s="138"/>
      <c r="B247" s="138"/>
      <c r="C247" s="138"/>
      <c r="D247" s="138"/>
      <c r="E247" s="157"/>
      <c r="F247" s="182"/>
      <c r="G247" s="182"/>
      <c r="H247" s="145"/>
      <c r="I247" s="157"/>
      <c r="J247" s="162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"/>
    </row>
    <row r="248" hidden="1">
      <c r="A248" s="138"/>
      <c r="B248" s="138"/>
      <c r="C248" s="138"/>
      <c r="D248" s="138"/>
      <c r="E248" s="169"/>
      <c r="F248" s="143"/>
      <c r="G248" s="182"/>
      <c r="H248" s="138"/>
      <c r="I248" s="157"/>
      <c r="J248" s="162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"/>
    </row>
    <row r="249" hidden="1">
      <c r="A249" s="138"/>
      <c r="B249" s="138"/>
      <c r="C249" s="138"/>
      <c r="D249" s="138"/>
      <c r="E249" s="37"/>
      <c r="F249" s="143"/>
      <c r="G249" s="182"/>
      <c r="H249" s="138"/>
      <c r="I249" s="157"/>
      <c r="J249" s="162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"/>
    </row>
    <row r="250" hidden="1">
      <c r="A250" s="138"/>
      <c r="B250" s="231"/>
      <c r="C250" s="138"/>
      <c r="D250" s="138"/>
      <c r="E250" s="37"/>
      <c r="F250" s="138"/>
      <c r="G250" s="181">
        <f t="shared" ref="G250:G251" si="9">F250*0.9</f>
        <v>0</v>
      </c>
      <c r="H250" s="138"/>
      <c r="I250" s="166"/>
      <c r="J250" s="162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"/>
    </row>
    <row r="251" hidden="1">
      <c r="A251" s="138"/>
      <c r="B251" s="138"/>
      <c r="C251" s="138"/>
      <c r="D251" s="138"/>
      <c r="E251" s="138"/>
      <c r="F251" s="138"/>
      <c r="G251" s="181">
        <f t="shared" si="9"/>
        <v>0</v>
      </c>
      <c r="H251" s="138"/>
      <c r="I251" s="166"/>
      <c r="J251" s="162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"/>
    </row>
    <row r="252">
      <c r="A252" s="212"/>
      <c r="B252" s="212"/>
      <c r="C252" s="212"/>
      <c r="D252" s="232" t="s">
        <v>507</v>
      </c>
      <c r="E252" s="213" t="s">
        <v>508</v>
      </c>
      <c r="F252" s="232" t="s">
        <v>222</v>
      </c>
      <c r="G252" s="243">
        <f>F49</f>
        <v>5310</v>
      </c>
      <c r="H252" s="219" t="s">
        <v>223</v>
      </c>
      <c r="I252" s="2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"/>
    </row>
    <row r="253">
      <c r="A253" s="172"/>
      <c r="B253" s="175" t="s">
        <v>224</v>
      </c>
      <c r="C253" s="175" t="s">
        <v>225</v>
      </c>
      <c r="D253" s="175" t="s">
        <v>226</v>
      </c>
      <c r="E253" s="176" t="s">
        <v>509</v>
      </c>
      <c r="F253" s="220">
        <f t="shared" ref="F253:G253" si="10">SUM(F254:F264)</f>
        <v>0</v>
      </c>
      <c r="G253" s="220">
        <f t="shared" si="10"/>
        <v>4461.8</v>
      </c>
      <c r="H253" s="239">
        <f>G253/G252</f>
        <v>0.8402636535</v>
      </c>
      <c r="I253" s="133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"/>
    </row>
    <row r="254" hidden="1">
      <c r="A254" s="138"/>
      <c r="B254" s="140" t="s">
        <v>510</v>
      </c>
      <c r="C254" s="156" t="s">
        <v>511</v>
      </c>
      <c r="D254" s="140" t="s">
        <v>512</v>
      </c>
      <c r="E254" s="140" t="s">
        <v>513</v>
      </c>
      <c r="F254" s="138"/>
      <c r="G254" s="181">
        <v>207.4</v>
      </c>
      <c r="H254" s="235" t="s">
        <v>194</v>
      </c>
      <c r="I254" s="155" t="s">
        <v>514</v>
      </c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"/>
    </row>
    <row r="255" hidden="1">
      <c r="A255" s="138"/>
      <c r="B255" s="140" t="s">
        <v>510</v>
      </c>
      <c r="C255" s="156">
        <v>23087.0</v>
      </c>
      <c r="D255" s="140" t="s">
        <v>515</v>
      </c>
      <c r="E255" s="140" t="s">
        <v>516</v>
      </c>
      <c r="F255" s="138"/>
      <c r="G255" s="181">
        <v>301.0</v>
      </c>
      <c r="H255" s="235" t="s">
        <v>194</v>
      </c>
      <c r="I255" s="155" t="s">
        <v>514</v>
      </c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"/>
    </row>
    <row r="256" hidden="1">
      <c r="A256" s="138"/>
      <c r="B256" s="140" t="s">
        <v>510</v>
      </c>
      <c r="C256" s="156">
        <v>1162.0</v>
      </c>
      <c r="D256" s="140" t="s">
        <v>517</v>
      </c>
      <c r="E256" s="140" t="s">
        <v>518</v>
      </c>
      <c r="F256" s="138"/>
      <c r="G256" s="181">
        <v>487.5</v>
      </c>
      <c r="H256" s="235" t="s">
        <v>194</v>
      </c>
      <c r="I256" s="155" t="s">
        <v>514</v>
      </c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"/>
    </row>
    <row r="257" hidden="1">
      <c r="A257" s="138"/>
      <c r="B257" s="140" t="s">
        <v>510</v>
      </c>
      <c r="C257" s="156">
        <v>24115.0</v>
      </c>
      <c r="D257" s="140" t="s">
        <v>519</v>
      </c>
      <c r="E257" s="140" t="s">
        <v>520</v>
      </c>
      <c r="F257" s="138"/>
      <c r="G257" s="181">
        <v>374.0</v>
      </c>
      <c r="H257" s="235" t="s">
        <v>194</v>
      </c>
      <c r="I257" s="155" t="s">
        <v>514</v>
      </c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"/>
    </row>
    <row r="258" hidden="1">
      <c r="A258" s="138"/>
      <c r="B258" s="140" t="s">
        <v>343</v>
      </c>
      <c r="C258" s="156">
        <v>11024.0</v>
      </c>
      <c r="D258" s="140" t="s">
        <v>521</v>
      </c>
      <c r="E258" s="140" t="s">
        <v>522</v>
      </c>
      <c r="F258" s="138"/>
      <c r="G258" s="181">
        <v>603.9</v>
      </c>
      <c r="H258" s="235" t="s">
        <v>194</v>
      </c>
      <c r="I258" s="155" t="s">
        <v>514</v>
      </c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"/>
    </row>
    <row r="259" hidden="1">
      <c r="A259" s="138"/>
      <c r="B259" s="140" t="s">
        <v>395</v>
      </c>
      <c r="C259" s="156">
        <v>1330.0</v>
      </c>
      <c r="D259" s="140" t="s">
        <v>523</v>
      </c>
      <c r="E259" s="140" t="s">
        <v>524</v>
      </c>
      <c r="F259" s="138"/>
      <c r="G259" s="181">
        <v>238.0</v>
      </c>
      <c r="H259" s="235" t="s">
        <v>194</v>
      </c>
      <c r="I259" s="155" t="s">
        <v>514</v>
      </c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"/>
    </row>
    <row r="260" hidden="1">
      <c r="A260" s="138"/>
      <c r="B260" s="140" t="s">
        <v>525</v>
      </c>
      <c r="C260" s="156">
        <v>8.0020706E7</v>
      </c>
      <c r="D260" s="140" t="s">
        <v>526</v>
      </c>
      <c r="E260" s="140" t="s">
        <v>527</v>
      </c>
      <c r="F260" s="138"/>
      <c r="G260" s="181">
        <v>1140.0</v>
      </c>
      <c r="H260" s="235" t="s">
        <v>194</v>
      </c>
      <c r="I260" s="155" t="s">
        <v>514</v>
      </c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"/>
    </row>
    <row r="261" hidden="1">
      <c r="A261" s="138"/>
      <c r="B261" s="140" t="s">
        <v>528</v>
      </c>
      <c r="C261" s="156">
        <v>8.0021569E7</v>
      </c>
      <c r="D261" s="140" t="s">
        <v>526</v>
      </c>
      <c r="E261" s="140" t="s">
        <v>529</v>
      </c>
      <c r="F261" s="138"/>
      <c r="G261" s="181">
        <v>1110.0</v>
      </c>
      <c r="H261" s="235" t="s">
        <v>194</v>
      </c>
      <c r="I261" s="155" t="s">
        <v>514</v>
      </c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"/>
    </row>
    <row r="262" hidden="1">
      <c r="A262" s="138"/>
      <c r="B262" s="138"/>
      <c r="C262" s="138"/>
      <c r="D262" s="138"/>
      <c r="E262" s="138"/>
      <c r="F262" s="138"/>
      <c r="G262" s="181">
        <f t="shared" ref="G262:G264" si="11">F262*0.9</f>
        <v>0</v>
      </c>
      <c r="H262" s="235" t="s">
        <v>194</v>
      </c>
      <c r="I262" s="133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"/>
    </row>
    <row r="263" hidden="1">
      <c r="A263" s="138"/>
      <c r="B263" s="138"/>
      <c r="C263" s="138"/>
      <c r="D263" s="138"/>
      <c r="E263" s="138"/>
      <c r="F263" s="138"/>
      <c r="G263" s="181">
        <f t="shared" si="11"/>
        <v>0</v>
      </c>
      <c r="H263" s="235" t="s">
        <v>194</v>
      </c>
      <c r="I263" s="133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"/>
    </row>
    <row r="264" hidden="1">
      <c r="A264" s="138"/>
      <c r="B264" s="138"/>
      <c r="C264" s="138"/>
      <c r="D264" s="138"/>
      <c r="E264" s="138"/>
      <c r="F264" s="138"/>
      <c r="G264" s="181">
        <f t="shared" si="11"/>
        <v>0</v>
      </c>
      <c r="H264" s="235" t="s">
        <v>194</v>
      </c>
      <c r="I264" s="244"/>
      <c r="J264" s="245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"/>
    </row>
    <row r="265" hidden="1">
      <c r="A265" s="138"/>
      <c r="B265" s="231"/>
      <c r="C265" s="246"/>
      <c r="D265" s="138"/>
      <c r="E265" s="138"/>
      <c r="F265" s="138"/>
      <c r="G265" s="138"/>
      <c r="H265" s="138"/>
      <c r="I265" s="247"/>
      <c r="J265" s="248"/>
      <c r="K265" s="162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"/>
    </row>
    <row r="266" hidden="1">
      <c r="A266" s="138"/>
      <c r="B266" s="231"/>
      <c r="C266" s="138"/>
      <c r="D266" s="138"/>
      <c r="E266" s="138"/>
      <c r="F266" s="138"/>
      <c r="G266" s="138"/>
      <c r="H266" s="138"/>
      <c r="I266" s="248"/>
      <c r="J266" s="248"/>
      <c r="K266" s="162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"/>
    </row>
    <row r="267" hidden="1">
      <c r="A267" s="138"/>
      <c r="B267" s="231"/>
      <c r="C267" s="138"/>
      <c r="D267" s="138"/>
      <c r="E267" s="138"/>
      <c r="F267" s="138"/>
      <c r="G267" s="138"/>
      <c r="H267" s="138"/>
      <c r="I267" s="248"/>
      <c r="J267" s="248"/>
      <c r="K267" s="162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"/>
    </row>
    <row r="268">
      <c r="A268" s="249"/>
      <c r="B268" s="249"/>
      <c r="C268" s="249"/>
      <c r="D268" s="249"/>
      <c r="E268" s="249"/>
      <c r="F268" s="249"/>
      <c r="G268" s="249"/>
      <c r="H268" s="250"/>
      <c r="I268" s="166"/>
      <c r="J268" s="1"/>
      <c r="K268" s="162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"/>
    </row>
    <row r="269">
      <c r="A269" s="37"/>
      <c r="B269" s="37"/>
      <c r="C269" s="37"/>
      <c r="D269" s="37"/>
      <c r="E269" s="37"/>
      <c r="F269" s="37"/>
      <c r="G269" s="37"/>
      <c r="H269" s="37"/>
      <c r="I269" s="251"/>
      <c r="J269" s="179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"/>
    </row>
    <row r="270">
      <c r="A270" s="252">
        <v>5.0</v>
      </c>
      <c r="B270" s="253"/>
      <c r="C270" s="253"/>
      <c r="D270" s="253"/>
      <c r="E270" s="254" t="s">
        <v>530</v>
      </c>
      <c r="F270" s="255" t="s">
        <v>531</v>
      </c>
      <c r="G270" s="256">
        <v>7150.0</v>
      </c>
      <c r="H270" s="253"/>
      <c r="I270" s="133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"/>
    </row>
    <row r="271">
      <c r="A271" s="172"/>
      <c r="B271" s="175" t="s">
        <v>224</v>
      </c>
      <c r="C271" s="175" t="s">
        <v>225</v>
      </c>
      <c r="D271" s="175" t="s">
        <v>226</v>
      </c>
      <c r="E271" s="176" t="s">
        <v>532</v>
      </c>
      <c r="F271" s="257" t="s">
        <v>531</v>
      </c>
      <c r="G271" s="220">
        <f>SUM(G272:G295)</f>
        <v>1400.8</v>
      </c>
      <c r="H271" s="258">
        <f>G271/G270</f>
        <v>0.1959160839</v>
      </c>
      <c r="I271" s="133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"/>
    </row>
    <row r="272" hidden="1">
      <c r="A272" s="138"/>
      <c r="B272" s="140" t="s">
        <v>533</v>
      </c>
      <c r="C272" s="140" t="s">
        <v>534</v>
      </c>
      <c r="D272" s="140" t="s">
        <v>535</v>
      </c>
      <c r="E272" s="140" t="s">
        <v>536</v>
      </c>
      <c r="F272" s="138"/>
      <c r="G272" s="180">
        <v>590.92</v>
      </c>
      <c r="H272" s="138"/>
      <c r="I272" s="133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"/>
    </row>
    <row r="273" hidden="1">
      <c r="A273" s="138"/>
      <c r="B273" s="140" t="s">
        <v>537</v>
      </c>
      <c r="C273" s="140" t="s">
        <v>538</v>
      </c>
      <c r="D273" s="140" t="s">
        <v>535</v>
      </c>
      <c r="E273" s="140" t="s">
        <v>539</v>
      </c>
      <c r="F273" s="138"/>
      <c r="G273" s="180">
        <v>83.48</v>
      </c>
      <c r="H273" s="138"/>
      <c r="I273" s="133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"/>
    </row>
    <row r="274" hidden="1">
      <c r="A274" s="138"/>
      <c r="B274" s="140" t="s">
        <v>540</v>
      </c>
      <c r="C274" s="140" t="s">
        <v>541</v>
      </c>
      <c r="D274" s="140" t="s">
        <v>535</v>
      </c>
      <c r="E274" s="140" t="s">
        <v>542</v>
      </c>
      <c r="F274" s="138"/>
      <c r="G274" s="181">
        <v>-27.2</v>
      </c>
      <c r="H274" s="138"/>
      <c r="I274" s="133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"/>
    </row>
    <row r="275" hidden="1">
      <c r="A275" s="138"/>
      <c r="B275" s="140" t="s">
        <v>543</v>
      </c>
      <c r="C275" s="140" t="s">
        <v>544</v>
      </c>
      <c r="D275" s="140" t="s">
        <v>535</v>
      </c>
      <c r="E275" s="140" t="s">
        <v>545</v>
      </c>
      <c r="F275" s="138"/>
      <c r="G275" s="181">
        <v>23.7</v>
      </c>
      <c r="H275" s="138"/>
      <c r="I275" s="133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"/>
    </row>
    <row r="276" hidden="1">
      <c r="A276" s="138"/>
      <c r="B276" s="140" t="s">
        <v>546</v>
      </c>
      <c r="C276" s="140" t="s">
        <v>547</v>
      </c>
      <c r="D276" s="207" t="s">
        <v>535</v>
      </c>
      <c r="E276" s="140" t="s">
        <v>548</v>
      </c>
      <c r="F276" s="138"/>
      <c r="G276" s="180">
        <v>618.26</v>
      </c>
      <c r="H276" s="138"/>
      <c r="I276" s="133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"/>
    </row>
    <row r="277" hidden="1">
      <c r="A277" s="138"/>
      <c r="B277" s="140" t="s">
        <v>549</v>
      </c>
      <c r="C277" s="140" t="s">
        <v>550</v>
      </c>
      <c r="D277" s="140" t="s">
        <v>535</v>
      </c>
      <c r="E277" s="140" t="s">
        <v>551</v>
      </c>
      <c r="F277" s="138"/>
      <c r="G277" s="180">
        <v>24.85</v>
      </c>
      <c r="H277" s="138"/>
      <c r="I277" s="133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"/>
    </row>
    <row r="278" hidden="1">
      <c r="A278" s="138"/>
      <c r="B278" s="140" t="s">
        <v>552</v>
      </c>
      <c r="C278" s="140" t="s">
        <v>553</v>
      </c>
      <c r="D278" s="140" t="s">
        <v>535</v>
      </c>
      <c r="E278" s="140" t="s">
        <v>554</v>
      </c>
      <c r="F278" s="138"/>
      <c r="G278" s="180">
        <v>58.25</v>
      </c>
      <c r="H278" s="138"/>
      <c r="I278" s="133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"/>
    </row>
    <row r="279" hidden="1">
      <c r="A279" s="138"/>
      <c r="B279" s="140" t="s">
        <v>555</v>
      </c>
      <c r="C279" s="140" t="s">
        <v>556</v>
      </c>
      <c r="D279" s="140" t="s">
        <v>535</v>
      </c>
      <c r="E279" s="1" t="s">
        <v>557</v>
      </c>
      <c r="F279" s="138"/>
      <c r="G279" s="180">
        <v>23.19</v>
      </c>
      <c r="H279" s="138"/>
      <c r="I279" s="133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"/>
    </row>
    <row r="280" hidden="1">
      <c r="A280" s="138"/>
      <c r="B280" s="140" t="s">
        <v>558</v>
      </c>
      <c r="C280" s="140" t="s">
        <v>559</v>
      </c>
      <c r="D280" s="140" t="s">
        <v>310</v>
      </c>
      <c r="E280" s="202" t="s">
        <v>560</v>
      </c>
      <c r="F280" s="203"/>
      <c r="G280" s="195">
        <v>22.1</v>
      </c>
      <c r="H280" s="205"/>
      <c r="I280" s="133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"/>
    </row>
    <row r="281" hidden="1">
      <c r="A281" s="138"/>
      <c r="B281" s="140" t="s">
        <v>395</v>
      </c>
      <c r="C281" s="140" t="s">
        <v>561</v>
      </c>
      <c r="D281" s="140" t="s">
        <v>535</v>
      </c>
      <c r="E281" s="140" t="s">
        <v>562</v>
      </c>
      <c r="F281" s="138"/>
      <c r="G281" s="180">
        <v>-16.75</v>
      </c>
      <c r="H281" s="138"/>
      <c r="I281" s="133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"/>
    </row>
    <row r="282" hidden="1">
      <c r="A282" s="138"/>
      <c r="B282" s="138"/>
      <c r="C282" s="138"/>
      <c r="D282" s="138"/>
      <c r="E282" s="138"/>
      <c r="F282" s="138"/>
      <c r="G282" s="207" t="s">
        <v>194</v>
      </c>
      <c r="H282" s="138"/>
      <c r="I282" s="133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"/>
    </row>
    <row r="283" hidden="1">
      <c r="A283" s="138"/>
      <c r="B283" s="138"/>
      <c r="C283" s="138"/>
      <c r="D283" s="138"/>
      <c r="E283" s="138"/>
      <c r="F283" s="138"/>
      <c r="G283" s="207" t="s">
        <v>194</v>
      </c>
      <c r="H283" s="138"/>
      <c r="I283" s="133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"/>
    </row>
    <row r="284" hidden="1">
      <c r="A284" s="138"/>
      <c r="B284" s="138"/>
      <c r="C284" s="138"/>
      <c r="D284" s="138"/>
      <c r="E284" s="138"/>
      <c r="F284" s="138"/>
      <c r="G284" s="207" t="s">
        <v>194</v>
      </c>
      <c r="H284" s="138"/>
      <c r="I284" s="133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"/>
    </row>
    <row r="285" hidden="1">
      <c r="A285" s="138"/>
      <c r="B285" s="138"/>
      <c r="C285" s="138"/>
      <c r="D285" s="138"/>
      <c r="E285" s="138"/>
      <c r="F285" s="138"/>
      <c r="G285" s="207" t="s">
        <v>194</v>
      </c>
      <c r="H285" s="138"/>
      <c r="I285" s="133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"/>
    </row>
    <row r="286" hidden="1">
      <c r="A286" s="138"/>
      <c r="B286" s="138"/>
      <c r="C286" s="138"/>
      <c r="D286" s="138"/>
      <c r="E286" s="138"/>
      <c r="F286" s="138"/>
      <c r="G286" s="207" t="s">
        <v>194</v>
      </c>
      <c r="H286" s="138"/>
      <c r="I286" s="133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"/>
    </row>
    <row r="287" hidden="1">
      <c r="A287" s="138"/>
      <c r="B287" s="138"/>
      <c r="C287" s="138"/>
      <c r="D287" s="138"/>
      <c r="E287" s="138"/>
      <c r="F287" s="138"/>
      <c r="G287" s="207" t="s">
        <v>194</v>
      </c>
      <c r="H287" s="138"/>
      <c r="I287" s="133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"/>
    </row>
    <row r="288" hidden="1">
      <c r="A288" s="138"/>
      <c r="B288" s="138"/>
      <c r="C288" s="138"/>
      <c r="D288" s="138"/>
      <c r="E288" s="138"/>
      <c r="F288" s="138"/>
      <c r="G288" s="207" t="s">
        <v>194</v>
      </c>
      <c r="H288" s="138"/>
      <c r="I288" s="133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"/>
    </row>
    <row r="289" hidden="1">
      <c r="A289" s="138"/>
      <c r="B289" s="138"/>
      <c r="C289" s="138"/>
      <c r="D289" s="138"/>
      <c r="E289" s="138"/>
      <c r="F289" s="138"/>
      <c r="G289" s="207" t="s">
        <v>194</v>
      </c>
      <c r="H289" s="138"/>
      <c r="I289" s="133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"/>
    </row>
    <row r="290" hidden="1">
      <c r="A290" s="138"/>
      <c r="B290" s="138"/>
      <c r="C290" s="138"/>
      <c r="D290" s="138"/>
      <c r="E290" s="138"/>
      <c r="F290" s="138"/>
      <c r="G290" s="207" t="s">
        <v>194</v>
      </c>
      <c r="H290" s="138"/>
      <c r="I290" s="133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"/>
    </row>
    <row r="291" hidden="1">
      <c r="A291" s="138"/>
      <c r="B291" s="138"/>
      <c r="C291" s="138"/>
      <c r="D291" s="138"/>
      <c r="E291" s="138"/>
      <c r="F291" s="138"/>
      <c r="G291" s="207" t="s">
        <v>194</v>
      </c>
      <c r="H291" s="138"/>
      <c r="I291" s="133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"/>
    </row>
    <row r="292" hidden="1">
      <c r="A292" s="138"/>
      <c r="B292" s="138"/>
      <c r="C292" s="138"/>
      <c r="D292" s="138"/>
      <c r="E292" s="138"/>
      <c r="F292" s="138"/>
      <c r="G292" s="207" t="s">
        <v>194</v>
      </c>
      <c r="H292" s="138"/>
      <c r="I292" s="133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"/>
    </row>
    <row r="293" hidden="1">
      <c r="A293" s="138"/>
      <c r="B293" s="138"/>
      <c r="C293" s="138"/>
      <c r="D293" s="138"/>
      <c r="E293" s="138"/>
      <c r="F293" s="138"/>
      <c r="G293" s="207" t="s">
        <v>194</v>
      </c>
      <c r="H293" s="138"/>
      <c r="I293" s="133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"/>
    </row>
    <row r="294" hidden="1">
      <c r="A294" s="138"/>
      <c r="B294" s="138"/>
      <c r="C294" s="138"/>
      <c r="D294" s="138"/>
      <c r="E294" s="138"/>
      <c r="F294" s="138"/>
      <c r="G294" s="207" t="s">
        <v>194</v>
      </c>
      <c r="H294" s="138"/>
      <c r="I294" s="133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"/>
    </row>
    <row r="295">
      <c r="A295" s="140" t="s">
        <v>464</v>
      </c>
      <c r="B295" s="138"/>
      <c r="C295" s="138"/>
      <c r="D295" s="138"/>
      <c r="E295" s="138"/>
      <c r="F295" s="138"/>
      <c r="G295" s="207" t="s">
        <v>194</v>
      </c>
      <c r="H295" s="138"/>
      <c r="I295" s="133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"/>
    </row>
    <row r="296">
      <c r="A296" s="212"/>
      <c r="B296" s="212"/>
      <c r="C296" s="212"/>
      <c r="D296" s="212"/>
      <c r="E296" s="212"/>
      <c r="F296" s="212"/>
      <c r="G296" s="212"/>
      <c r="H296" s="212"/>
      <c r="I296" s="133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"/>
    </row>
    <row r="297">
      <c r="A297" s="179"/>
      <c r="B297" s="179"/>
      <c r="C297" s="179"/>
      <c r="D297" s="179"/>
      <c r="E297" s="179"/>
      <c r="F297" s="179"/>
      <c r="G297" s="179"/>
      <c r="H297" s="179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"/>
    </row>
    <row r="298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"/>
    </row>
    <row r="299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"/>
    </row>
    <row r="300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"/>
    </row>
    <row r="30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"/>
    </row>
    <row r="302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"/>
    </row>
    <row r="303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"/>
    </row>
    <row r="304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"/>
    </row>
    <row r="305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"/>
    </row>
    <row r="306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"/>
    </row>
    <row r="307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"/>
    </row>
    <row r="308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"/>
    </row>
    <row r="309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"/>
    </row>
    <row r="310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"/>
    </row>
    <row r="31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"/>
    </row>
    <row r="312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"/>
    </row>
    <row r="313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"/>
    </row>
    <row r="314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"/>
    </row>
    <row r="315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"/>
    </row>
    <row r="316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"/>
    </row>
    <row r="317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"/>
    </row>
    <row r="318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"/>
    </row>
    <row r="319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"/>
    </row>
    <row r="320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"/>
    </row>
    <row r="32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"/>
    </row>
    <row r="322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"/>
    </row>
    <row r="323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"/>
    </row>
    <row r="324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"/>
    </row>
    <row r="325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"/>
    </row>
    <row r="326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"/>
    </row>
    <row r="327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"/>
    </row>
    <row r="328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"/>
    </row>
    <row r="329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"/>
    </row>
    <row r="330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"/>
    </row>
    <row r="33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"/>
    </row>
    <row r="332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"/>
    </row>
    <row r="333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"/>
    </row>
    <row r="334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"/>
    </row>
    <row r="335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"/>
    </row>
    <row r="336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"/>
    </row>
    <row r="337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"/>
    </row>
    <row r="338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"/>
    </row>
    <row r="339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"/>
    </row>
    <row r="340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"/>
    </row>
    <row r="34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"/>
    </row>
    <row r="342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"/>
    </row>
    <row r="343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"/>
    </row>
    <row r="344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"/>
    </row>
    <row r="345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"/>
    </row>
    <row r="346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"/>
    </row>
    <row r="347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"/>
    </row>
    <row r="348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"/>
    </row>
    <row r="349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"/>
    </row>
    <row r="350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"/>
    </row>
    <row r="35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"/>
    </row>
    <row r="352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"/>
    </row>
    <row r="353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"/>
    </row>
    <row r="354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"/>
    </row>
    <row r="355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"/>
    </row>
    <row r="356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"/>
    </row>
    <row r="357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"/>
    </row>
    <row r="358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"/>
    </row>
    <row r="359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"/>
    </row>
    <row r="360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"/>
    </row>
    <row r="36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"/>
    </row>
    <row r="362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"/>
    </row>
    <row r="363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"/>
    </row>
    <row r="364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"/>
    </row>
    <row r="365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"/>
    </row>
    <row r="366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"/>
    </row>
    <row r="367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"/>
    </row>
    <row r="368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"/>
    </row>
    <row r="369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"/>
    </row>
    <row r="370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"/>
    </row>
    <row r="37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"/>
    </row>
    <row r="372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"/>
    </row>
    <row r="373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"/>
    </row>
    <row r="374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"/>
    </row>
    <row r="375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"/>
    </row>
    <row r="376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"/>
    </row>
    <row r="377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"/>
    </row>
    <row r="378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"/>
    </row>
    <row r="379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"/>
    </row>
    <row r="380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"/>
    </row>
    <row r="38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"/>
    </row>
    <row r="382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"/>
    </row>
    <row r="383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"/>
    </row>
    <row r="384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"/>
    </row>
    <row r="385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"/>
    </row>
    <row r="386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"/>
    </row>
    <row r="387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"/>
    </row>
    <row r="388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"/>
    </row>
    <row r="389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"/>
    </row>
    <row r="390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"/>
    </row>
    <row r="39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"/>
    </row>
    <row r="392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"/>
    </row>
    <row r="393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"/>
    </row>
    <row r="394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"/>
    </row>
    <row r="395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"/>
    </row>
    <row r="396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"/>
    </row>
    <row r="397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"/>
    </row>
    <row r="398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"/>
    </row>
    <row r="399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"/>
    </row>
    <row r="400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"/>
    </row>
    <row r="40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"/>
    </row>
    <row r="402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"/>
    </row>
    <row r="403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"/>
    </row>
    <row r="404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"/>
    </row>
    <row r="405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"/>
    </row>
    <row r="406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"/>
    </row>
    <row r="407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"/>
    </row>
    <row r="408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"/>
    </row>
    <row r="409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"/>
    </row>
    <row r="410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"/>
    </row>
    <row r="41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"/>
    </row>
    <row r="412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"/>
    </row>
    <row r="413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"/>
    </row>
    <row r="414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"/>
    </row>
    <row r="415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"/>
    </row>
    <row r="416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"/>
    </row>
    <row r="417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"/>
    </row>
    <row r="418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"/>
    </row>
    <row r="419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"/>
    </row>
    <row r="420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"/>
    </row>
    <row r="42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"/>
    </row>
    <row r="422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"/>
    </row>
    <row r="423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"/>
    </row>
    <row r="424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"/>
    </row>
    <row r="425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"/>
    </row>
    <row r="426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"/>
    </row>
    <row r="427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"/>
    </row>
    <row r="428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"/>
    </row>
    <row r="429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"/>
    </row>
    <row r="430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"/>
    </row>
    <row r="43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"/>
    </row>
    <row r="432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"/>
    </row>
    <row r="433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"/>
    </row>
    <row r="434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"/>
    </row>
    <row r="435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"/>
    </row>
    <row r="436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"/>
    </row>
    <row r="437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"/>
    </row>
    <row r="438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"/>
    </row>
    <row r="439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"/>
    </row>
    <row r="440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"/>
    </row>
    <row r="44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"/>
    </row>
    <row r="442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"/>
    </row>
    <row r="443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"/>
    </row>
    <row r="444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"/>
    </row>
    <row r="445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"/>
    </row>
    <row r="446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"/>
    </row>
    <row r="447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"/>
    </row>
    <row r="448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"/>
    </row>
    <row r="449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"/>
    </row>
    <row r="450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"/>
    </row>
    <row r="45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"/>
    </row>
    <row r="452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"/>
    </row>
    <row r="453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"/>
    </row>
    <row r="454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"/>
    </row>
    <row r="455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"/>
    </row>
    <row r="456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"/>
    </row>
    <row r="457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"/>
    </row>
    <row r="458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"/>
    </row>
    <row r="459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"/>
    </row>
    <row r="460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"/>
    </row>
    <row r="46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"/>
    </row>
    <row r="462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"/>
    </row>
    <row r="463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"/>
    </row>
    <row r="464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"/>
    </row>
    <row r="465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"/>
    </row>
    <row r="466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"/>
    </row>
    <row r="467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"/>
    </row>
    <row r="468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"/>
    </row>
    <row r="469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"/>
    </row>
    <row r="470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"/>
    </row>
    <row r="47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"/>
    </row>
    <row r="472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"/>
    </row>
    <row r="473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"/>
    </row>
    <row r="474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"/>
    </row>
    <row r="475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"/>
    </row>
    <row r="476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"/>
    </row>
    <row r="477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"/>
    </row>
    <row r="478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"/>
    </row>
    <row r="479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"/>
    </row>
    <row r="480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"/>
    </row>
    <row r="48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"/>
    </row>
    <row r="482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"/>
    </row>
    <row r="483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"/>
    </row>
    <row r="484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"/>
    </row>
    <row r="485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"/>
    </row>
    <row r="486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"/>
    </row>
    <row r="487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"/>
    </row>
    <row r="488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"/>
    </row>
    <row r="489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"/>
    </row>
    <row r="490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"/>
    </row>
    <row r="49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"/>
    </row>
    <row r="492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"/>
    </row>
    <row r="493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"/>
    </row>
    <row r="494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"/>
    </row>
    <row r="495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